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equinoxgold-my.sharepoint.com/personal/karina_nakandakari_equinoxgold_com/Documents/Desktop/"/>
    </mc:Choice>
  </mc:AlternateContent>
  <xr:revisionPtr revIDLastSave="44" documentId="8_{0106939A-27B1-408D-844F-CD94E522DE38}" xr6:coauthVersionLast="47" xr6:coauthVersionMax="47" xr10:uidLastSave="{13E495A6-AFCD-4DBD-B3B1-720AC6710101}"/>
  <bookViews>
    <workbookView xWindow="-62760" yWindow="-120" windowWidth="29040" windowHeight="15840" xr2:uid="{C549A40E-9A5A-4707-B047-C213C1FA7BBB}"/>
  </bookViews>
  <sheets>
    <sheet name="Cover Page" sheetId="11" r:id="rId1"/>
    <sheet name="GRI and SASB Index" sheetId="15" r:id="rId2"/>
    <sheet name="Performance Summary" sheetId="9" r:id="rId3"/>
    <sheet name="Workforce" sheetId="12" r:id="rId4"/>
    <sheet name="Energy and Emissions" sheetId="1" r:id="rId5"/>
    <sheet name="Water and Effluents" sheetId="2" r:id="rId6"/>
    <sheet name="Biodiversity" sheetId="3" r:id="rId7"/>
    <sheet name="Waste" sheetId="4" r:id="rId8"/>
    <sheet name="Health and Safety" sheetId="6" r:id="rId9"/>
    <sheet name="Proved and Probable Reserves" sheetId="7" r:id="rId10"/>
    <sheet name="Tailings Storage" sheetId="8" r:id="rId11"/>
  </sheets>
  <definedNames>
    <definedName name="_xlnm._FilterDatabase" localSheetId="1" hidden="1">'GRI and SASB Index'!$B$7:$F$7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1" i="12" l="1"/>
  <c r="G71" i="12"/>
  <c r="H71" i="12"/>
  <c r="I71" i="12"/>
  <c r="J71" i="12"/>
  <c r="E71" i="12"/>
  <c r="K70" i="12"/>
  <c r="K69" i="12"/>
  <c r="L13" i="3"/>
  <c r="H109" i="12"/>
  <c r="H111" i="12" s="1"/>
  <c r="H108" i="12"/>
  <c r="H110" i="12" s="1"/>
  <c r="H117" i="12"/>
  <c r="H119" i="12" s="1"/>
  <c r="H116" i="12"/>
  <c r="H118" i="12" s="1"/>
  <c r="G100" i="12"/>
  <c r="G99" i="12"/>
  <c r="G102" i="12"/>
  <c r="G101" i="12"/>
  <c r="G92" i="12"/>
  <c r="G91" i="12"/>
  <c r="K71" i="12" l="1"/>
  <c r="M38" i="12"/>
  <c r="L38" i="12"/>
  <c r="K38" i="12"/>
  <c r="J38" i="12"/>
  <c r="I38" i="12"/>
  <c r="H38" i="12"/>
  <c r="G38" i="12"/>
  <c r="F38" i="12"/>
  <c r="D38" i="12"/>
  <c r="N37" i="12"/>
  <c r="N36" i="12"/>
  <c r="N35" i="12"/>
  <c r="N34" i="12"/>
  <c r="N33" i="12"/>
  <c r="N32" i="12"/>
  <c r="M26" i="12"/>
  <c r="L26" i="12"/>
  <c r="K26" i="12"/>
  <c r="J26" i="12"/>
  <c r="I26" i="12"/>
  <c r="H26" i="12"/>
  <c r="G26" i="12"/>
  <c r="F26" i="12"/>
  <c r="E26" i="12"/>
  <c r="D26" i="12"/>
  <c r="N25" i="12"/>
  <c r="N24" i="12"/>
  <c r="M22" i="12"/>
  <c r="L22" i="12"/>
  <c r="K22" i="12"/>
  <c r="K27" i="12" s="1"/>
  <c r="J22" i="12"/>
  <c r="J27" i="12" s="1"/>
  <c r="I22" i="12"/>
  <c r="I27" i="12" s="1"/>
  <c r="H22" i="12"/>
  <c r="G22" i="12"/>
  <c r="F22" i="12"/>
  <c r="E22" i="12"/>
  <c r="D22" i="12"/>
  <c r="N21" i="12"/>
  <c r="N20" i="12"/>
  <c r="N22" i="12" s="1"/>
  <c r="M16" i="12"/>
  <c r="L16" i="12"/>
  <c r="K16" i="12"/>
  <c r="J16" i="12"/>
  <c r="I16" i="12"/>
  <c r="H16" i="12"/>
  <c r="G16" i="12"/>
  <c r="F16" i="12"/>
  <c r="E16" i="12"/>
  <c r="D16" i="12"/>
  <c r="N15" i="12"/>
  <c r="N14" i="12"/>
  <c r="N13" i="12"/>
  <c r="N12" i="12"/>
  <c r="N11" i="12"/>
  <c r="N10" i="12"/>
  <c r="N9" i="12"/>
  <c r="M10" i="6"/>
  <c r="M12" i="6"/>
  <c r="M8" i="6"/>
  <c r="L15" i="4"/>
  <c r="L14" i="4"/>
  <c r="L11" i="4"/>
  <c r="L9" i="4"/>
  <c r="L12" i="4"/>
  <c r="L10" i="4"/>
  <c r="F13" i="4"/>
  <c r="G13" i="4"/>
  <c r="H13" i="4"/>
  <c r="I13" i="4"/>
  <c r="J13" i="4"/>
  <c r="K13" i="4"/>
  <c r="E13" i="4"/>
  <c r="L10" i="3"/>
  <c r="L11" i="3"/>
  <c r="L12" i="3"/>
  <c r="L18" i="3"/>
  <c r="L19" i="3"/>
  <c r="L20" i="3"/>
  <c r="L21" i="3"/>
  <c r="L17" i="3"/>
  <c r="N26" i="12" l="1"/>
  <c r="N27" i="12"/>
  <c r="G27" i="12"/>
  <c r="H27" i="12"/>
  <c r="N38" i="12"/>
  <c r="D27" i="12"/>
  <c r="L27" i="12"/>
  <c r="F27" i="12"/>
  <c r="N16" i="12"/>
  <c r="E27" i="12"/>
  <c r="M27" i="12"/>
  <c r="L13" i="4"/>
  <c r="L17" i="2"/>
  <c r="L19" i="2" s="1"/>
  <c r="E11" i="2"/>
  <c r="L11" i="2" s="1"/>
  <c r="E19" i="2"/>
  <c r="L10" i="2"/>
  <c r="L12" i="2"/>
  <c r="L9" i="2"/>
  <c r="F13" i="2"/>
  <c r="F20" i="2" s="1"/>
  <c r="G13" i="2"/>
  <c r="G20" i="2" s="1"/>
  <c r="H13" i="2"/>
  <c r="H20" i="2" s="1"/>
  <c r="I13" i="2"/>
  <c r="I20" i="2" s="1"/>
  <c r="J13" i="2"/>
  <c r="J20" i="2" s="1"/>
  <c r="K13" i="2"/>
  <c r="K20" i="2" s="1"/>
  <c r="L28" i="1"/>
  <c r="L29" i="1"/>
  <c r="L30" i="1"/>
  <c r="L31" i="1"/>
  <c r="L27" i="1"/>
  <c r="F32" i="1"/>
  <c r="G32" i="1"/>
  <c r="H32" i="1"/>
  <c r="I32" i="1"/>
  <c r="J32" i="1"/>
  <c r="K32" i="1"/>
  <c r="E32" i="1"/>
  <c r="E13" i="2" l="1"/>
  <c r="L32" i="1"/>
  <c r="L13" i="2" l="1"/>
  <c r="L20" i="2" s="1"/>
  <c r="E20" i="2"/>
</calcChain>
</file>

<file path=xl/sharedStrings.xml><?xml version="1.0" encoding="utf-8"?>
<sst xmlns="http://schemas.openxmlformats.org/spreadsheetml/2006/main" count="1534" uniqueCount="859">
  <si>
    <t>2022 ESG Performance Data</t>
  </si>
  <si>
    <t>The Equinox Gold 2022 ESG Performance Data summarizes our quantitative ESG performance by sites for the 2022 reporting year, presenting performance trends for key social and environmental data.</t>
  </si>
  <si>
    <t xml:space="preserve">Workforce performance metrics are based on the headcount from December 31, 2022 and the workforce performance metrics by gender do not include Greenstone, as we are in the process of introducing a new system at the site to track this indicator. </t>
  </si>
  <si>
    <t>Environmental performance metrics include only sites in production in 2022 and do not include Mercedes, as Equinox Gold sold this asset in April 2022.</t>
  </si>
  <si>
    <t>Changes to data and re-statement may occur throughout the year due to improved reporting or collecting methods, and these will be disclosed in the updates here.</t>
  </si>
  <si>
    <t>Our ESG reporting is informed by the Global Reporting Initiative (GRI) and the Sustainability Accounting Standards Board (SASB) Metals &amp; Mining Industry Standard.</t>
  </si>
  <si>
    <t xml:space="preserve">      Visit our 2022 ESG Report </t>
  </si>
  <si>
    <t>click here.</t>
  </si>
  <si>
    <t>For GRI and SASB Content Index</t>
  </si>
  <si>
    <r>
      <rPr>
        <b/>
        <sz val="11"/>
        <color rgb="FF000000"/>
        <rFont val="Calibri"/>
      </rPr>
      <t>Updated on June 15</t>
    </r>
    <r>
      <rPr>
        <sz val="11"/>
        <color rgb="FF000000"/>
        <rFont val="Calibri"/>
      </rPr>
      <t>: Added additional notes for turnover and new hires data, added total line for employees by gender and by category, and reviewed local employment cities for Greenstone</t>
    </r>
  </si>
  <si>
    <t>The following GRI and SASB indicators are presented in these Data Tables:</t>
  </si>
  <si>
    <t>Topic</t>
  </si>
  <si>
    <t>Indicator Number</t>
  </si>
  <si>
    <t>Standard Description</t>
  </si>
  <si>
    <t>General Disclosures</t>
  </si>
  <si>
    <t>GRI 2-7</t>
  </si>
  <si>
    <t>Employees</t>
  </si>
  <si>
    <t>GRI 2-8</t>
  </si>
  <si>
    <t>Workers who are not employees</t>
  </si>
  <si>
    <t>GRI 2-30</t>
  </si>
  <si>
    <t>Collective bargaining agreement</t>
  </si>
  <si>
    <t>Market Presence</t>
  </si>
  <si>
    <t>GRI 202-2</t>
  </si>
  <si>
    <t>Proportion of senior management hired from the local community</t>
  </si>
  <si>
    <t>Energy</t>
  </si>
  <si>
    <t>GRI 302-1</t>
  </si>
  <si>
    <t>Energy consumption within the organization</t>
  </si>
  <si>
    <t>GRI 302-3</t>
  </si>
  <si>
    <t>Energy intensity</t>
  </si>
  <si>
    <t>Water and Effluents</t>
  </si>
  <si>
    <t>GRI 303-3</t>
  </si>
  <si>
    <t>Water withdrawal</t>
  </si>
  <si>
    <t>GRI 303-4</t>
  </si>
  <si>
    <t>Water discharge</t>
  </si>
  <si>
    <t>Biodiversity</t>
  </si>
  <si>
    <t>GRI 304-3</t>
  </si>
  <si>
    <t>Habitats protected or restored</t>
  </si>
  <si>
    <t>GRI 304-4</t>
  </si>
  <si>
    <t>IUCN Red List species and national conservation list species with habitats in areas affected by operations</t>
  </si>
  <si>
    <t>Emissions</t>
  </si>
  <si>
    <t>GRI 305-1</t>
  </si>
  <si>
    <t>Direct (Scope 1) GHG Emissions</t>
  </si>
  <si>
    <t>GRI 305-2</t>
  </si>
  <si>
    <t>Energy indirect (Scope 2) GHG emissions</t>
  </si>
  <si>
    <t>GRI 305-4</t>
  </si>
  <si>
    <t>GHG emissions intensity</t>
  </si>
  <si>
    <t>Waste</t>
  </si>
  <si>
    <t>GRI 306-3</t>
  </si>
  <si>
    <t>Waste generated</t>
  </si>
  <si>
    <t>Employment</t>
  </si>
  <si>
    <t>GRI 401-1</t>
  </si>
  <si>
    <t>New employee hired and employee turnover</t>
  </si>
  <si>
    <t>Occupational Health and Safety</t>
  </si>
  <si>
    <t>GRI 403-8</t>
  </si>
  <si>
    <t xml:space="preserve">Workers covered by an occupational health and safety management system </t>
  </si>
  <si>
    <t>GRI 403-9</t>
  </si>
  <si>
    <t>Work-related injuries</t>
  </si>
  <si>
    <t>Diversity and Equal Opportunity</t>
  </si>
  <si>
    <t>GRI 405-1</t>
  </si>
  <si>
    <t>Diversity of governance bodies and employees</t>
  </si>
  <si>
    <t>MM1</t>
  </si>
  <si>
    <t>Amount of land (owned or leased, and managed for production activities
or extractive use) disturbed or rehabilitated"</t>
  </si>
  <si>
    <t>Efluents and Wastes</t>
  </si>
  <si>
    <t>MM3</t>
  </si>
  <si>
    <t>Total amounts of overburden, rock, tailings, and sludges and their associated risks</t>
  </si>
  <si>
    <t>Activity Metrics</t>
  </si>
  <si>
    <t>SASB EM-MM-000.B</t>
  </si>
  <si>
    <t>Total number of employees, percentage contractors</t>
  </si>
  <si>
    <t>Greenhouse Gas Emissions</t>
  </si>
  <si>
    <t>SASB EM-MM-110a.1</t>
  </si>
  <si>
    <t>Gross global Scope 1 emissions, percentage covered under emissions-limiting regulations</t>
  </si>
  <si>
    <t>Energy Management</t>
  </si>
  <si>
    <t>SASB EM-MM-130a.1</t>
  </si>
  <si>
    <t>(1) Total energy consumed, (2) percentage grid electricity, (3) percentage renewable</t>
  </si>
  <si>
    <t>Water Management</t>
  </si>
  <si>
    <t>SASB EM-MM-140a.1</t>
  </si>
  <si>
    <t>(1) Total fresh water withdrawn, (2) total fresh water consumed, percentage of each in regions with high or extremely high baseline water stress</t>
  </si>
  <si>
    <t>Waste &amp; Hazardous Materials Management</t>
  </si>
  <si>
    <t>SASB EM-MM-150a.4</t>
  </si>
  <si>
    <t>Total weight of non-mineral waste generated</t>
  </si>
  <si>
    <t>SASB EM-MM-150a.5</t>
  </si>
  <si>
    <t>Total weight of tailings produced</t>
  </si>
  <si>
    <t>SASB EM-MM-150a.6</t>
  </si>
  <si>
    <t>Total weight of waste rock generated</t>
  </si>
  <si>
    <t>SASB EM-MM-150a.7</t>
  </si>
  <si>
    <t>Total weight of hazardous waste generated</t>
  </si>
  <si>
    <t>Biodiversity Impacts</t>
  </si>
  <si>
    <t>SASB EM-MM-160a.3</t>
  </si>
  <si>
    <t>Percentage of (1) proved and (2) probable reserves in or near sites with protected conservation status or endangered species habitat</t>
  </si>
  <si>
    <t>Security, Human Rights &amp; Rights of Indigenous Peoples</t>
  </si>
  <si>
    <t>SASB EM-MM-210a.1</t>
  </si>
  <si>
    <t>Percentage of reserves in or near areas of conflict</t>
  </si>
  <si>
    <t>SASB EM-MM-210a.2</t>
  </si>
  <si>
    <t>Percentage of reserves in or near indigenous land</t>
  </si>
  <si>
    <t>Labour Relations</t>
  </si>
  <si>
    <t>SASB EM-MM-310a.1</t>
  </si>
  <si>
    <t>Percentage of active workforce covered under collective bargaining agreements, broken down by US, and foreign employees</t>
  </si>
  <si>
    <t>Workforce Health &amp; Safety</t>
  </si>
  <si>
    <t>SASB EM-MM-320a.1</t>
  </si>
  <si>
    <t>(1) MSHA all-incidence rate, (2) fatality rate, (3) near miss frequency rate (NMFR) and (4) average hours of health, safety, and emergency response training for (a) full-time employees and (b) contract employees</t>
  </si>
  <si>
    <t>Tailings Storage Facilities Management</t>
  </si>
  <si>
    <t>SASB EM-MM-540a.1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</si>
  <si>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</si>
  <si>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SASB EM-MM-540a.3</t>
  </si>
  <si>
    <t>Approach to development of Emergency Preparedness and Response Plans (EPRPs) for tailings storage facilities</t>
  </si>
  <si>
    <t>2022 GRI and SASB Content Index</t>
  </si>
  <si>
    <t>Includes page references to the 2022 ESG Report and other publicly available reports.</t>
  </si>
  <si>
    <t>Location in ESG Report (page number)</t>
  </si>
  <si>
    <t>Comments/Responses/Links to other reports (page number)</t>
  </si>
  <si>
    <t>GRI Content Index</t>
  </si>
  <si>
    <t>Equinox Gold Corp. has reported the information cited in this GRI content index for the period from 1 January to 31 December 2022 with reference to the GRI Standards.</t>
  </si>
  <si>
    <t xml:space="preserve">General Disclosures </t>
  </si>
  <si>
    <t>GRI 2-1</t>
  </si>
  <si>
    <t>Organization details</t>
  </si>
  <si>
    <t xml:space="preserve">p. 7 - 8
</t>
  </si>
  <si>
    <t xml:space="preserve">Consolidated Financial Statements (p. 13) </t>
  </si>
  <si>
    <t>GRI 2-2</t>
  </si>
  <si>
    <t>`</t>
  </si>
  <si>
    <t>p. 7 - 8</t>
  </si>
  <si>
    <t>GRI 2-3</t>
  </si>
  <si>
    <t>Reporting period, frequency and contact point</t>
  </si>
  <si>
    <t>p. 9</t>
  </si>
  <si>
    <t>GRI 2-4</t>
  </si>
  <si>
    <t>Restatements of information</t>
  </si>
  <si>
    <t>p. 26 - 27, 36</t>
  </si>
  <si>
    <t>GRI 302-1 and GRI 305-4 were revised based on updated data and emission factors for consumables and the regional grid.
GRI 303-3 for 2021 was updated adding mine dewatering to enable comparison with 2022.</t>
  </si>
  <si>
    <t>GRI 2-5</t>
  </si>
  <si>
    <t>External Assurance</t>
  </si>
  <si>
    <t xml:space="preserve">Certain economic data were extracted from our 2022 audited annual financial statements.
2022 ESG Report is not externally audited. </t>
  </si>
  <si>
    <t>GRI 2-6</t>
  </si>
  <si>
    <t>Activities, value chain and other business relationships</t>
  </si>
  <si>
    <t xml:space="preserve">p. 50 - 51, 53, 55 - 56 </t>
  </si>
  <si>
    <t xml:space="preserve">p. 55 - 56 </t>
  </si>
  <si>
    <t>GRI 2-9</t>
  </si>
  <si>
    <t>Governance structure and composition</t>
  </si>
  <si>
    <t>p. 72 - 75</t>
  </si>
  <si>
    <t>Management Information Circular (p. 23)</t>
  </si>
  <si>
    <t>GRI 2-10</t>
  </si>
  <si>
    <t>Nomination and selection of the highest governance body</t>
  </si>
  <si>
    <t>p. 73 - 75</t>
  </si>
  <si>
    <t>Management Information Circular (p. 25)</t>
  </si>
  <si>
    <t>GRI 2-11</t>
  </si>
  <si>
    <t xml:space="preserve">Chair of the highest governance body </t>
  </si>
  <si>
    <t>Management Information Circular (p. 32)</t>
  </si>
  <si>
    <t>GRI 2-12</t>
  </si>
  <si>
    <t>Role of the highest governance body in overseeing the management of impacts</t>
  </si>
  <si>
    <t xml:space="preserve">Management Information Circular (p. 18, 22-30)
</t>
  </si>
  <si>
    <t>GRI 2-13</t>
  </si>
  <si>
    <t>Delegation of the responsibility for managing impacts</t>
  </si>
  <si>
    <t>p. 74 and 75</t>
  </si>
  <si>
    <t xml:space="preserve">Management Information Circular (p. 18, 29-30)
</t>
  </si>
  <si>
    <t>GRI 2-14</t>
  </si>
  <si>
    <t>Role of the highest governance body in sustainabilty reporting</t>
  </si>
  <si>
    <t>p. 74</t>
  </si>
  <si>
    <t xml:space="preserve">Management Information Circular (p. 29-30)
</t>
  </si>
  <si>
    <t>GRI 2-15</t>
  </si>
  <si>
    <t>Conflict of interest</t>
  </si>
  <si>
    <t>p. 77 - 78</t>
  </si>
  <si>
    <t xml:space="preserve">Management Information Circular (p. 21) </t>
  </si>
  <si>
    <t>Management’s Discussion and Analysis (p. 59)</t>
  </si>
  <si>
    <t>GRI 2-16</t>
  </si>
  <si>
    <t>Communication of critical concerns</t>
  </si>
  <si>
    <t>p. 77 - 79, 83 - 84</t>
  </si>
  <si>
    <t>GRI 2-17</t>
  </si>
  <si>
    <t>Collective knowledge of the highest governance body</t>
  </si>
  <si>
    <t xml:space="preserve">Management Information Circular (p. 22-25) 
</t>
  </si>
  <si>
    <t>GRI 2-18</t>
  </si>
  <si>
    <t>Evaluation of the performance of the highest governance body</t>
  </si>
  <si>
    <t>Management Information Circular (p.24)</t>
  </si>
  <si>
    <t>GRI 2-19</t>
  </si>
  <si>
    <t>Remuneration policies</t>
  </si>
  <si>
    <t xml:space="preserve">Management Information Circular (p. 42)
</t>
  </si>
  <si>
    <t>GRI 2-20</t>
  </si>
  <si>
    <t>Process to determine remuneration</t>
  </si>
  <si>
    <t>p. 75</t>
  </si>
  <si>
    <t>GRI 2-22</t>
  </si>
  <si>
    <t>Statement on sustainable development strategy</t>
  </si>
  <si>
    <t>p. 4 - 5</t>
  </si>
  <si>
    <t xml:space="preserve">Management Information Circular (p. iv-v)
</t>
  </si>
  <si>
    <t>GRI 2-23</t>
  </si>
  <si>
    <t>Policy commitments</t>
  </si>
  <si>
    <t>p. 11, 16 - 17, 72, 80 - 81</t>
  </si>
  <si>
    <t xml:space="preserve">Management Information Circular (p. 19)
</t>
  </si>
  <si>
    <t>GRI 2-24</t>
  </si>
  <si>
    <t>Embedding policy commitments</t>
  </si>
  <si>
    <t>p. 11, 72, 80</t>
  </si>
  <si>
    <t>GRI 2-25</t>
  </si>
  <si>
    <t>Processes to remediate negative impacts</t>
  </si>
  <si>
    <t>p. 21, 63 - 65, 78, 83 - 84</t>
  </si>
  <si>
    <t>GRI 2-26</t>
  </si>
  <si>
    <t>Mechanism for seeking advice and raising concerns</t>
  </si>
  <si>
    <t>p.  77 - 79</t>
  </si>
  <si>
    <t>GRI 2-27</t>
  </si>
  <si>
    <t>Compliance with laws and regulations</t>
  </si>
  <si>
    <t>p. 83 - 84</t>
  </si>
  <si>
    <t>GRI 2-28</t>
  </si>
  <si>
    <t>Membership associations</t>
  </si>
  <si>
    <t>p. 16 - 17</t>
  </si>
  <si>
    <t>GRI 2-29</t>
  </si>
  <si>
    <t>Approach to stakeholder engagement</t>
  </si>
  <si>
    <t>p. 11, 13</t>
  </si>
  <si>
    <t>Collective bargaining agreements</t>
  </si>
  <si>
    <t>p. 54</t>
  </si>
  <si>
    <t xml:space="preserve">Material topics </t>
  </si>
  <si>
    <t>GRI 3-1</t>
  </si>
  <si>
    <t>Process to determine material topics</t>
  </si>
  <si>
    <t>p. 13 - 14</t>
  </si>
  <si>
    <t>GRI 3-2</t>
  </si>
  <si>
    <t>List of material topics</t>
  </si>
  <si>
    <t>GRI 3-3</t>
  </si>
  <si>
    <t>Management of material topics</t>
  </si>
  <si>
    <t>p. 20 - 21, 23 - 25, 28 - 30, 33 - 34, 37 - 38, 42 - 44, 48 - 49, 53 - 54, 58 - 59, 62 - 63, 66 - 67, 72, 75, 77 - 78, 80 - 81, 83 - 84</t>
  </si>
  <si>
    <t>Economic Performance</t>
  </si>
  <si>
    <t>GRI 201-2</t>
  </si>
  <si>
    <t>Financial implications and other risks and opportunities due to climate change</t>
  </si>
  <si>
    <t>p. 23 - 26</t>
  </si>
  <si>
    <t>Climate Action Report 2022 (p.12-13)</t>
  </si>
  <si>
    <t xml:space="preserve">Management’s Discussion and Analysis (p. 51)
</t>
  </si>
  <si>
    <t>Indirect Economic Impacts</t>
  </si>
  <si>
    <t>GRI 203-1</t>
  </si>
  <si>
    <t>Infrastructure investments and services supported</t>
  </si>
  <si>
    <t>p. 66 - 70</t>
  </si>
  <si>
    <t xml:space="preserve">Management’s Discussion and Analysis (p. 29)
</t>
  </si>
  <si>
    <t>GRI 203-2</t>
  </si>
  <si>
    <t>Significant indirect economic impacts</t>
  </si>
  <si>
    <t>p. 26, 53 - 56, 62 - 70</t>
  </si>
  <si>
    <t>Procurement Practices</t>
  </si>
  <si>
    <t>GRI 204-1</t>
  </si>
  <si>
    <t xml:space="preserve">Proportion of spending on local suppliers </t>
  </si>
  <si>
    <t xml:space="preserve">p. 68 - 69 </t>
  </si>
  <si>
    <t>Anti-corruption</t>
  </si>
  <si>
    <t>GRI 205-1</t>
  </si>
  <si>
    <t>Operations assessed for risks related to corruption</t>
  </si>
  <si>
    <t xml:space="preserve">Management’s Discussion and Analysis (p. 56)
</t>
  </si>
  <si>
    <t>GRI 205-2</t>
  </si>
  <si>
    <t>Communication and training about anti-corruption policies and procedures</t>
  </si>
  <si>
    <t>p. 77 - 79</t>
  </si>
  <si>
    <t>GRI 205-3</t>
  </si>
  <si>
    <t>Confirmed incidents of corruption and action taken</t>
  </si>
  <si>
    <t>p. 79</t>
  </si>
  <si>
    <t>Anti-competitive Behaviour</t>
  </si>
  <si>
    <t>GRI 206-1</t>
  </si>
  <si>
    <t>Legal actions for anti-competitive behavior, anti-trust, and monopoly practices</t>
  </si>
  <si>
    <t>p. 84</t>
  </si>
  <si>
    <t>Tax</t>
  </si>
  <si>
    <t>GRI 207-1</t>
  </si>
  <si>
    <t>Approach to tax</t>
  </si>
  <si>
    <t>p. 78</t>
  </si>
  <si>
    <t xml:space="preserve">Consolidated Financial Statements (p. 24-26, 29-30) </t>
  </si>
  <si>
    <t>GrI 207-2</t>
  </si>
  <si>
    <t>Tax governance, control, and risk management</t>
  </si>
  <si>
    <t xml:space="preserve">Management’s Discussion and Analysis (p. 54)
</t>
  </si>
  <si>
    <t>GRI 207-4</t>
  </si>
  <si>
    <t>Country-by-country reporting</t>
  </si>
  <si>
    <t>p.78</t>
  </si>
  <si>
    <t xml:space="preserve">ESTMA Annual Report 
</t>
  </si>
  <si>
    <t xml:space="preserve">p. 26 - 27 </t>
  </si>
  <si>
    <t>GRI 302-4</t>
  </si>
  <si>
    <t>Reduction of energy consumption</t>
  </si>
  <si>
    <t xml:space="preserve">Management Information Circular (p. 20)
</t>
  </si>
  <si>
    <t>GRI 303-1</t>
  </si>
  <si>
    <t>Interactions with water as a shared resource</t>
  </si>
  <si>
    <t>p. 33 - 34</t>
  </si>
  <si>
    <t xml:space="preserve">Management’s Discussion and Analysis (p. 52)
</t>
  </si>
  <si>
    <t>GRI 303-2</t>
  </si>
  <si>
    <t>Management of water discharge-related impacts</t>
  </si>
  <si>
    <t>p. 35 - 36</t>
  </si>
  <si>
    <t>GRI 304-1</t>
  </si>
  <si>
    <t>Operational sites owned, leased, managed in, or adjacent to, protected areas and areas of high biodiversity value outside protected areas</t>
  </si>
  <si>
    <t>p. 37 - 40</t>
  </si>
  <si>
    <t>GRI 304-2</t>
  </si>
  <si>
    <t>Significant impacts of activities, products, and services on biodiversity</t>
  </si>
  <si>
    <t>p. 37 - 39</t>
  </si>
  <si>
    <t>p. 26 - 27</t>
  </si>
  <si>
    <t>GRI 305-5</t>
  </si>
  <si>
    <t>Reduction of GHG Emissions</t>
  </si>
  <si>
    <t>p. 26 - 2</t>
  </si>
  <si>
    <t xml:space="preserve">Management’s Discussion and Analysis (p. 28)
</t>
  </si>
  <si>
    <t>GRI 306-1</t>
  </si>
  <si>
    <t>Waste generation and significant waste-related impacts</t>
  </si>
  <si>
    <t>p. 28 - 31</t>
  </si>
  <si>
    <t>GRI 306-2</t>
  </si>
  <si>
    <t>Management of significant waste-related impacts</t>
  </si>
  <si>
    <t xml:space="preserve">p. 28 - 31 </t>
  </si>
  <si>
    <t>p. 31</t>
  </si>
  <si>
    <t>GRI 306-4</t>
  </si>
  <si>
    <t>Waste diverted from disposal</t>
  </si>
  <si>
    <t>GRI 403-1</t>
  </si>
  <si>
    <t>Occupational health and safety management system</t>
  </si>
  <si>
    <t>p. 42 - 44</t>
  </si>
  <si>
    <t>GRI 403-2</t>
  </si>
  <si>
    <t>Hazard identification, risk assessment, and incident investigation</t>
  </si>
  <si>
    <t>p.  46</t>
  </si>
  <si>
    <t>GRI 403-4</t>
  </si>
  <si>
    <t>Worker participation, consultation, and communication on occupational health and safety</t>
  </si>
  <si>
    <t>p. 43 - 44</t>
  </si>
  <si>
    <t>GRI 403-5</t>
  </si>
  <si>
    <t>Worker training on occupational health and safety</t>
  </si>
  <si>
    <t>p. 45</t>
  </si>
  <si>
    <t>GRI 403-6</t>
  </si>
  <si>
    <t>Promotion of worker health</t>
  </si>
  <si>
    <t>p. 18, 43</t>
  </si>
  <si>
    <t>GRI 403-7</t>
  </si>
  <si>
    <t>Prevention and mitigation of occupational health and safety impacts directly linked by business relationships</t>
  </si>
  <si>
    <t>p. 43</t>
  </si>
  <si>
    <t>p. 46</t>
  </si>
  <si>
    <t>Training and Education</t>
  </si>
  <si>
    <t>GRI 404-1</t>
  </si>
  <si>
    <t>Average hours of training per year per employee</t>
  </si>
  <si>
    <t>p. 55</t>
  </si>
  <si>
    <t>p. 50 - 51</t>
  </si>
  <si>
    <t>Non-discrimination</t>
  </si>
  <si>
    <t>GRI 406-1</t>
  </si>
  <si>
    <t>Incidents of discrimination and corrective action taken</t>
  </si>
  <si>
    <t>Freedom of Association and Collective Bargaining</t>
  </si>
  <si>
    <t>GRI 407-1</t>
  </si>
  <si>
    <t>Operations and suppliers in which the right to freedom of association and collective bargaining may be at risk</t>
  </si>
  <si>
    <t>No operations are at risk. Operations in Mexico (Los Filos) and Brazil (Fazenda, Santa Luz, RDM and Aurizona) have collective employment agreements.</t>
  </si>
  <si>
    <t>Child Labor</t>
  </si>
  <si>
    <t>GRI 408-1</t>
  </si>
  <si>
    <t>Operations and suppliers at significant risk for incidents of child labor</t>
  </si>
  <si>
    <t>As members of MAC and the UN Global Compact, Equinox Gold has committed to respecting the rights of workers and not engaging in or supporting the practice of child labor. As of December 31, 2022, child labor was not a significant risk for any of our operations.
Equinox Gold has conducted human rights risks assessments in three of eight sites.
None of them have identified risks of child or forced labour.</t>
  </si>
  <si>
    <t>Forced or Compulsory Labor</t>
  </si>
  <si>
    <t>GRI 409-1</t>
  </si>
  <si>
    <t>Operations and suppliers at significant risk for incidents of forced or compulsory labor</t>
  </si>
  <si>
    <t>As members of MAC and the UN Global Compact, Equinox Gold has committed to respecting the rights of workers and not engaging in or supporting the practice of forced labor. Equinox Gold has conducted human rights risks assessments in three of eight sites. None of them have identified risks of child or forced labour.</t>
  </si>
  <si>
    <t>Security Practices</t>
  </si>
  <si>
    <t>GRI 410-1</t>
  </si>
  <si>
    <t>Security personnel trained in human rights policies or procedures</t>
  </si>
  <si>
    <t>p. 82</t>
  </si>
  <si>
    <t>Rights of Indigenous Peoples</t>
  </si>
  <si>
    <t>GRI 411-1</t>
  </si>
  <si>
    <t>Incidents of violations involving rights of indigenous peoples</t>
  </si>
  <si>
    <t>There was no violation involving rights of Indigenous Peoples.</t>
  </si>
  <si>
    <t>Local Communities</t>
  </si>
  <si>
    <t>GRI 413-1</t>
  </si>
  <si>
    <t>Operations with local community engagement, impact assessments, and development programs</t>
  </si>
  <si>
    <t xml:space="preserve">Management’s Discussion and Analysis (p. 28-29) </t>
  </si>
  <si>
    <t>GRI 413-2</t>
  </si>
  <si>
    <t>Operations with significant actual and potential negative impacts on local communities</t>
  </si>
  <si>
    <t>p. 62 - 65</t>
  </si>
  <si>
    <t>Public Policy</t>
  </si>
  <si>
    <t>GRI 415-1</t>
  </si>
  <si>
    <t>Political contributions</t>
  </si>
  <si>
    <t>MM2</t>
  </si>
  <si>
    <t>Total sites requiring biodiversity management plans</t>
  </si>
  <si>
    <t>Total amounts of overburden rock, tailings, and sludges and their associated risks</t>
  </si>
  <si>
    <t>Labour/Management Relations</t>
  </si>
  <si>
    <t>MM4</t>
  </si>
  <si>
    <t>Number of strikes and lock-outs exceeding one week's duration, by country</t>
  </si>
  <si>
    <t>Zero strikes and lock-outs exceeding one week's duration.</t>
  </si>
  <si>
    <t>Indigenous Rights</t>
  </si>
  <si>
    <t>MM5</t>
  </si>
  <si>
    <t>Total number of operations taking place in or adjancent to indigeous peoples' territories, and number and percentage of operations or sites where there are formal agreements with indigenous peoples' communities</t>
  </si>
  <si>
    <t>p. 59 - 61</t>
  </si>
  <si>
    <t>1 site in construction phase</t>
  </si>
  <si>
    <t>MM6</t>
  </si>
  <si>
    <t xml:space="preserve">Number and description of significant disputes relating to land use, customary rights of local communities, and indigenous peoples.
</t>
  </si>
  <si>
    <t>No significant disputes relating to land use, customary rights of local communities, and indigenous peoples.</t>
  </si>
  <si>
    <t>MM7</t>
  </si>
  <si>
    <t>The extent to which grievance mechanisms were used to resolve disputes relating to land use, customary rights of local communities and indigenous peoples, and outcomes</t>
  </si>
  <si>
    <t>Not applicable, since there were no disputes relating to land use, customary rights of local communities and indigenous peoples.</t>
  </si>
  <si>
    <t>Artisanal and Small-Scale Mining</t>
  </si>
  <si>
    <t>MM8</t>
  </si>
  <si>
    <t>Number (and percentage) of company operating sites where artisanal and small-scale mining (ASM) takes place on, or adjacent to, the site; The associated risks and the actions taken to manage and mitigate these risks.</t>
  </si>
  <si>
    <t xml:space="preserve">2 operating sites (28%) </t>
  </si>
  <si>
    <t xml:space="preserve">Management’s Discussion and Analysis (p. 53)
</t>
  </si>
  <si>
    <t>Resettlement</t>
  </si>
  <si>
    <t>MM9</t>
  </si>
  <si>
    <t xml:space="preserve">Sites where resettlements took place, the number of households resettled in each, and how their livelihoods were affected in the process. </t>
  </si>
  <si>
    <t>Greenstone Mine acquired 50 properties in 2022. All former property owners moved either within the Municipality of Greenstone or closer to their families elsewhere. No livelihoods were affected.</t>
  </si>
  <si>
    <t>Closure Planning</t>
  </si>
  <si>
    <t>MM10</t>
  </si>
  <si>
    <t>Number and percentage of operations with closure plans</t>
  </si>
  <si>
    <t>7 mines (100%)</t>
  </si>
  <si>
    <t>SASB Content Index</t>
  </si>
  <si>
    <t> </t>
  </si>
  <si>
    <t>SASB EM-MM-000.A</t>
  </si>
  <si>
    <t>Production of (1) metal ore and (2) finished metal products</t>
  </si>
  <si>
    <t>Total Ore processed (tonnes): 33,951,361
Total Gold Produced (Oz): 532,319</t>
  </si>
  <si>
    <t>p. 55 - 56</t>
  </si>
  <si>
    <t>SASB EM-MM-110a.2</t>
  </si>
  <si>
    <t>Discussion of long-term and short-term strategy or plan to manage Scope 1 emissions, emissions reduction targets, and an analysis of performance against those targets</t>
  </si>
  <si>
    <t>p. 24 - 26</t>
  </si>
  <si>
    <t xml:space="preserve">Climate Action Report 2022
</t>
  </si>
  <si>
    <t>Air Quality</t>
  </si>
  <si>
    <t>SASB EM-MM-120a.1</t>
  </si>
  <si>
    <t>Air emissions of the following pollutants: (1) CO, (2) NOx (excluding N2O), (3) SOx, (4) particulate matter (PM10), (5) mercury (Hg), (6) lead (Pb), and (7) volatile organic compounds (VOCs)</t>
  </si>
  <si>
    <t>Not reported this year. Equinox Gold is working on improving data collection and consolidation systems.</t>
  </si>
  <si>
    <t>p. 27</t>
  </si>
  <si>
    <t>SASB EM-MM-140a.2</t>
  </si>
  <si>
    <t>Number of incidents of non-compliance associated with water quality permits, standards, and regulations</t>
  </si>
  <si>
    <t>p. 34 - 35</t>
  </si>
  <si>
    <t>Zero incidents of non-compliance associated with water quality permits, standards, and regulations.</t>
  </si>
  <si>
    <t xml:space="preserve">p. 31 </t>
  </si>
  <si>
    <t>p. 30</t>
  </si>
  <si>
    <t>972 tonnes</t>
  </si>
  <si>
    <t>SASB EM-MM-150a.8</t>
  </si>
  <si>
    <t>Total weight of hazardous waste recycled</t>
  </si>
  <si>
    <t>SASB EM-MM-150a.9</t>
  </si>
  <si>
    <t>Number of significant incidents associated with hazardous materials and waste management</t>
  </si>
  <si>
    <t>p. 21 - 22</t>
  </si>
  <si>
    <t>SASB EM-MM-150a.10</t>
  </si>
  <si>
    <t>Description of waste and hazardous materials management policies and procedures for active and inactive operations</t>
  </si>
  <si>
    <t>p. 28 - 30</t>
  </si>
  <si>
    <t>SASB EM-MM-160a.1</t>
  </si>
  <si>
    <t>Description of environmental management policies and practices for active sites</t>
  </si>
  <si>
    <t>SASB EM-MM-160a.2</t>
  </si>
  <si>
    <t>Percentage of mine sites where acid rock drainage is: (1) predicted to occur, (2) actively mitigated, and (3) under treatment or remediation</t>
  </si>
  <si>
    <t>Proved reserves: 15%
Probable reserves: 12%</t>
  </si>
  <si>
    <t>Percentage of (1) proved and (2) probable reserves in or near areas of conflict</t>
  </si>
  <si>
    <t xml:space="preserve">Proved reserves: 18%
Probable reserves: 37% </t>
  </si>
  <si>
    <t>Percentage of (1) proved and (2) probable reserves in or near indigenous land</t>
  </si>
  <si>
    <t>Proved reserves: 3%
Probable reserves: 26%</t>
  </si>
  <si>
    <t>SASB EM-MM-210a.3</t>
  </si>
  <si>
    <t>Discussions of engagement processes and due diligence practices with respect to human rights, indigenous rights, and operations in areas of conflict</t>
  </si>
  <si>
    <t>p. 58 - 65, 80 - 82</t>
  </si>
  <si>
    <t>Community Relations</t>
  </si>
  <si>
    <t>SASB EM-MM-210b.1</t>
  </si>
  <si>
    <t>Discussions of process to manage risks and opportunities associated with community rights and interests</t>
  </si>
  <si>
    <t xml:space="preserve">Management’s Discussion and Analysis (p. 28, 48) </t>
  </si>
  <si>
    <t>SASB EM-MM-210b.2</t>
  </si>
  <si>
    <t>Number and duration of non-technical delays</t>
  </si>
  <si>
    <t>3 delays, 60 days</t>
  </si>
  <si>
    <t xml:space="preserve">p. 54 </t>
  </si>
  <si>
    <t>SASB EM-MM-310a.2</t>
  </si>
  <si>
    <t>Number and duration of strikes and lockouts</t>
  </si>
  <si>
    <t>Zero strikes or lockouts involving more than 1,000 workers</t>
  </si>
  <si>
    <t xml:space="preserve">p. 46 </t>
  </si>
  <si>
    <t>Business Ethics &amp; Transparency</t>
  </si>
  <si>
    <t>SASB EM-MM-510a.1</t>
  </si>
  <si>
    <t>Description of the management system for prevention of corruption and bribery throughout the value chain</t>
  </si>
  <si>
    <t>SASB EM-MM-510a.2</t>
  </si>
  <si>
    <t>Production in countries that have the 20 lowest rankings in Transparency International’s Corruption Perception Index</t>
  </si>
  <si>
    <t>Equinox Gold does not operate in any of the countries designated among the 20 lowest rankings in the 2022 Transparency International Corruption Perception Index. (https://www.transparency.org/en/cpi/2022)</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</si>
  <si>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</si>
  <si>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 xml:space="preserve">Tailings Management Overview Report 2022 </t>
  </si>
  <si>
    <t>SASB EM-MM-540a.2</t>
  </si>
  <si>
    <t>Summary of tailings management systems and governance structure used to monitor and maintain the stability of tailings storage facilities</t>
  </si>
  <si>
    <t>p. 29 - 30</t>
  </si>
  <si>
    <t>2022 ESG Performance Summary</t>
  </si>
  <si>
    <t>Indicators</t>
  </si>
  <si>
    <t>OPERATIONS</t>
  </si>
  <si>
    <t>PRODUCTION</t>
  </si>
  <si>
    <t>Total Ore Processed (tonnes)</t>
  </si>
  <si>
    <t>NR</t>
  </si>
  <si>
    <t>Total Gold Produced (Oz)</t>
  </si>
  <si>
    <t>HEALTH AND SAFETY</t>
  </si>
  <si>
    <t>INJURIES</t>
  </si>
  <si>
    <t>Total Recordable Injury Frequency Rate</t>
  </si>
  <si>
    <t>SASB EM-MM 320a.1</t>
  </si>
  <si>
    <t>Lost Time Injury Frequency Rate</t>
  </si>
  <si>
    <t>Number of Fatalities</t>
  </si>
  <si>
    <t>ENVIRONMENT</t>
  </si>
  <si>
    <t>ENERGY AND CLIMATE CHANGE</t>
  </si>
  <si>
    <t>Energy Consumption (GJ)</t>
  </si>
  <si>
    <t>5779320*</t>
  </si>
  <si>
    <t>Diesel</t>
  </si>
  <si>
    <t>SASB-EM-MM 130a.1</t>
  </si>
  <si>
    <t>Gasoline</t>
  </si>
  <si>
    <t>Propane</t>
  </si>
  <si>
    <t>Explosives</t>
  </si>
  <si>
    <t>Electricity - Grid</t>
  </si>
  <si>
    <t>Direct (Scope 1) GHG Emissions (tonnes of CO2e)</t>
  </si>
  <si>
    <t>SASB EM-MM 110a.1</t>
  </si>
  <si>
    <t>Direct (Scope 2) GHG Emissions (tonnes of CO2e)</t>
  </si>
  <si>
    <t>Total (Scope 1 + 2) GHG Emissions (tonnes of CO2e)</t>
  </si>
  <si>
    <t>378,463*</t>
  </si>
  <si>
    <t>*Revised based on updated data and emission factors for consumables and the regional grid</t>
  </si>
  <si>
    <t>WATER STEWARDSHIP</t>
  </si>
  <si>
    <t>Water Withdrawn</t>
  </si>
  <si>
    <t>Total Water Withdrawn (m3)</t>
  </si>
  <si>
    <t>10.1 million</t>
  </si>
  <si>
    <t>8.2 million*</t>
  </si>
  <si>
    <t>Reused water (m3)</t>
  </si>
  <si>
    <t>Water Discharged</t>
  </si>
  <si>
    <t>Total Water Discharged (m3)</t>
  </si>
  <si>
    <t>*Revised adding mine dewatering withdrawal</t>
  </si>
  <si>
    <t>TAILINGS AND WASTE MANAGEMENT</t>
  </si>
  <si>
    <t>Mineral Waste</t>
  </si>
  <si>
    <t>Total Waste Rock (tonnes)</t>
  </si>
  <si>
    <t>GRI G4 MM3</t>
  </si>
  <si>
    <t>Total Tailings (tonnes)</t>
  </si>
  <si>
    <t>SASB-EM-MM-150a.5</t>
  </si>
  <si>
    <t>SASB-EM-MM-150a.6</t>
  </si>
  <si>
    <t>Non-Mineral Waste</t>
  </si>
  <si>
    <t>SASB-EM-MM 150a.4</t>
  </si>
  <si>
    <t>Total Hazardous Waste (tonnes)</t>
  </si>
  <si>
    <t>SASB-EM-MM 150a.7</t>
  </si>
  <si>
    <t>Total Non-Hazardous Inert Waste (tonnes)</t>
  </si>
  <si>
    <t>SASB-EM-MM 150a.8</t>
  </si>
  <si>
    <t>Total Domestic Waste (tonnes)</t>
  </si>
  <si>
    <t>Total Recyclable Waste (tonnes)</t>
  </si>
  <si>
    <t>Significant Environmental Incident Frequency Rate</t>
  </si>
  <si>
    <t>SOCIAL</t>
  </si>
  <si>
    <t>Total Workforce</t>
  </si>
  <si>
    <t>Contractors</t>
  </si>
  <si>
    <t>% Contractors</t>
  </si>
  <si>
    <t>Diversity and Inclusion</t>
  </si>
  <si>
    <t>% Female Employees</t>
  </si>
  <si>
    <t>% Female Board of Directors</t>
  </si>
  <si>
    <t>% Female Executives</t>
  </si>
  <si>
    <t>% Female Senior Management</t>
  </si>
  <si>
    <t>% Female Workforce</t>
  </si>
  <si>
    <t>% Female Turnover</t>
  </si>
  <si>
    <t>Development and Engagement</t>
  </si>
  <si>
    <t>% of Employee new hire</t>
  </si>
  <si>
    <t>% of Employee turnover</t>
  </si>
  <si>
    <t>Training hours per employee</t>
  </si>
  <si>
    <t>% Unionized workforce</t>
  </si>
  <si>
    <t>% of Local employment</t>
  </si>
  <si>
    <t>GRI G4 MM4</t>
  </si>
  <si>
    <t>Number of days of strikes and lockouts</t>
  </si>
  <si>
    <t>SASB EM-MM 310a.2</t>
  </si>
  <si>
    <t>Socio-economic contribution</t>
  </si>
  <si>
    <t>% of Local procurement spending</t>
  </si>
  <si>
    <t>NR: not reported</t>
  </si>
  <si>
    <t>Employees by category</t>
  </si>
  <si>
    <t>GRI 2-7
SASB EM-MM-000.B</t>
  </si>
  <si>
    <t>Corporate Office (Vancouver)</t>
  </si>
  <si>
    <t>Greenstone</t>
  </si>
  <si>
    <t>Mesquite</t>
  </si>
  <si>
    <t>Castle Mountain</t>
  </si>
  <si>
    <t>Los Filos</t>
  </si>
  <si>
    <t>Regional Office (Brazil)</t>
  </si>
  <si>
    <t>Aurizona</t>
  </si>
  <si>
    <t>Fazenda</t>
  </si>
  <si>
    <t>RDM</t>
  </si>
  <si>
    <t>Santa Luz</t>
  </si>
  <si>
    <t>Executive</t>
  </si>
  <si>
    <t>Senior Management</t>
  </si>
  <si>
    <t>Management</t>
  </si>
  <si>
    <t>Middle Management</t>
  </si>
  <si>
    <t>Admin/Technical/Professional</t>
  </si>
  <si>
    <t>Operator</t>
  </si>
  <si>
    <t>Supervisor</t>
  </si>
  <si>
    <t>Total</t>
  </si>
  <si>
    <t>Total workforce by employment type and sites</t>
  </si>
  <si>
    <t>Total number of permanent employees</t>
  </si>
  <si>
    <t>Total number of temporary employees</t>
  </si>
  <si>
    <t>GRI 2-8 
SASB EM-MM-000.B</t>
  </si>
  <si>
    <t>Total number of permanent contractors</t>
  </si>
  <si>
    <t>Total number of temporary contractors</t>
  </si>
  <si>
    <t xml:space="preserve">Total workforce </t>
  </si>
  <si>
    <t>(1) Type of work performed by our contractors: Several services, for example, hauling ore, mining and crushing, construction, procurement projects, payroll support implementation, cleaning, IT support, maintenance, security, canteen, transportation, health and safety, environment, technical services, and equipment services.</t>
  </si>
  <si>
    <t>Employees by gender and by age group</t>
  </si>
  <si>
    <t>Total number of FEMALE employees under 30 years old</t>
  </si>
  <si>
    <t>Total number of FEMALE employees 30 - 50 years old</t>
  </si>
  <si>
    <t>Total number of FEMALE employees 50+ years old</t>
  </si>
  <si>
    <t>Total number of MALE employees under 30 years old</t>
  </si>
  <si>
    <t>Total number of MALE employees 30 - 50 years old</t>
  </si>
  <si>
    <t>Total number of MALE employees 50+ years old</t>
  </si>
  <si>
    <t>Total number of employees</t>
  </si>
  <si>
    <t>Percentage of total workforce covered by collective bargaining agreements</t>
  </si>
  <si>
    <t>GRI 2-30
SASB EM-MM-310a.1</t>
  </si>
  <si>
    <t>Percentage of EMPLOYEES covered under collective bargaining</t>
  </si>
  <si>
    <t>Percentage of CONTRACTORS covered under collective bargaining</t>
  </si>
  <si>
    <t>Percentage of senior management from the country of operations</t>
  </si>
  <si>
    <t>N/A</t>
  </si>
  <si>
    <t>(1) Senior management includes Senior Vice Presidents, Vice Presidents and Directors</t>
  </si>
  <si>
    <t>(2) Includes permanent employees either born in the country of operation or who have the legal right to reside indefinitely in the same geographic region as the operation</t>
  </si>
  <si>
    <t>(3) Not applicable means there was no Senior Management in the site.</t>
  </si>
  <si>
    <t>Percentage of employees hired from local regions</t>
  </si>
  <si>
    <t>Employees hired from local regions</t>
  </si>
  <si>
    <t>Percentage of local employees</t>
  </si>
  <si>
    <t>(1) Local area of influence defined as below:</t>
  </si>
  <si>
    <t>• Corporate Office (Vancouver): Great Vancouver Regional District</t>
  </si>
  <si>
    <t>• Greenstone: Geraldton, Longlac, Beardmore, Caramat, Jellicoe, Nakina</t>
  </si>
  <si>
    <t>• Mesquite: Imperial County, CA, and Yuma County, AZ</t>
  </si>
  <si>
    <t>• Castle Mountain: Clark County, NV, and San Bernardino County, CA</t>
  </si>
  <si>
    <t>• Los Filos: Eduardo Neri Municipality</t>
  </si>
  <si>
    <t>• Regional Office (Brazil): Belo Horizonte city</t>
  </si>
  <si>
    <t>• Aurizona: Godofredo Viana, Aurizona Village, Candido Mendes, Luis Domingues and Carutapera</t>
  </si>
  <si>
    <t>• Fazenda: Barrocas, Teofilândia, Serrinha and Biritinga</t>
  </si>
  <si>
    <t>• RDM: Porterinha and Riacho dos Machados</t>
  </si>
  <si>
    <t>• Santa Luz: Santa Luz and Cansanção</t>
  </si>
  <si>
    <t>Employees by gender and by category</t>
  </si>
  <si>
    <t xml:space="preserve">Admin/Technical/
Professional </t>
  </si>
  <si>
    <t>Total number of FEMALE employees</t>
  </si>
  <si>
    <t>Total number of MALE employees</t>
  </si>
  <si>
    <t>Diversity of employees by gender, age group and category</t>
  </si>
  <si>
    <t>Percentage of FEMALE employees under 30 years old</t>
  </si>
  <si>
    <t>Percentage of FEMALE employees between 30 - 50 years old</t>
  </si>
  <si>
    <t>Percentage of FEMALE employees 50+ years old</t>
  </si>
  <si>
    <t>Percentage of MALE employees under 30 years old</t>
  </si>
  <si>
    <t>Percentage of MALE employees between 30 - 50 years old</t>
  </si>
  <si>
    <t>Percentage of MALE employees 50+ years old</t>
  </si>
  <si>
    <t>Diversity of Board of Directors by age group</t>
  </si>
  <si>
    <t>Under 30 years old</t>
  </si>
  <si>
    <t>Between 30 - 50 years old</t>
  </si>
  <si>
    <t>50+ years old</t>
  </si>
  <si>
    <t>Percentage of FEMALE Board of Directors</t>
  </si>
  <si>
    <t>Percentage of MALE Board of Directors</t>
  </si>
  <si>
    <t>Employee new hires and rates by age and gender</t>
  </si>
  <si>
    <t>Total number of FEMALE new hires</t>
  </si>
  <si>
    <t>Total number of MALE new hires</t>
  </si>
  <si>
    <t>Rate of FEMALE new hires</t>
  </si>
  <si>
    <t>Rate of MALE new hires</t>
  </si>
  <si>
    <t>(1) Number of hires and rates based on:
- Numerator: Total new hires in 2022 
- Denominator: Average of the total headcount on the last day of each month</t>
  </si>
  <si>
    <t>Employee turnover numbers and rates by age and gender</t>
  </si>
  <si>
    <t>Total number of FEMALE turnover</t>
  </si>
  <si>
    <t>Total number of MALE turnover</t>
  </si>
  <si>
    <t>Rate of FEMALE turnover</t>
  </si>
  <si>
    <t>Rate of MALE turnover</t>
  </si>
  <si>
    <t>(1) Turnover statistics include where appropriate a reduction in force</t>
  </si>
  <si>
    <t>(2) Turnover numbers and rates based on: 
- Numerator: Total number of terminations in 2022
- Denominator: Average of the total headcount on the last day of each month</t>
  </si>
  <si>
    <t>Employee new hires and rates by region and gender</t>
  </si>
  <si>
    <t>Canada</t>
  </si>
  <si>
    <t>USA</t>
  </si>
  <si>
    <t>Mexico</t>
  </si>
  <si>
    <t>Brazil</t>
  </si>
  <si>
    <t>(1) New hires numbers and rates based on the average of the total headcount by region on the last day of each month</t>
  </si>
  <si>
    <t>Employee turnover numbers and rates by region and gender</t>
  </si>
  <si>
    <t>(2) Turnover numbers and rates based on the average of total headcount by region on the last day of each month</t>
  </si>
  <si>
    <t>GRI 302-1
SASB EM-MM 130a1</t>
  </si>
  <si>
    <t>Unit</t>
  </si>
  <si>
    <t xml:space="preserve">Diesel </t>
  </si>
  <si>
    <t>L</t>
  </si>
  <si>
    <t xml:space="preserve">Gasoline </t>
  </si>
  <si>
    <t xml:space="preserve">Propane </t>
  </si>
  <si>
    <t>Kg</t>
  </si>
  <si>
    <t xml:space="preserve">Explosives </t>
  </si>
  <si>
    <t xml:space="preserve">Electricity </t>
  </si>
  <si>
    <t>MWh</t>
  </si>
  <si>
    <t>Energy consumption (GJ)</t>
  </si>
  <si>
    <t>GJ</t>
  </si>
  <si>
    <t>Direct (Scope 1) and Indirect (Scope 2) GHG emissions</t>
  </si>
  <si>
    <t>GRI 305-1
GRI 305-2
SASB EM-MM 110a.1</t>
  </si>
  <si>
    <t>tonnes of CO2 Eq</t>
  </si>
  <si>
    <t>Total Direct (Scope 1) emissions (1)</t>
  </si>
  <si>
    <t>tCO2e</t>
  </si>
  <si>
    <t>Total Indirect (Scope 2) emissions (2)</t>
  </si>
  <si>
    <t xml:space="preserve">Total GHG Produced (Scope 1 and 2) </t>
  </si>
  <si>
    <t>(1) Equinox Gold uses emission factors from Mining Association of Canada, Towards Sustainable Mining Energy and Greenhouse Gas Emissions Management Reference Guide, 2014 to calculate Direct (Scope 1) GHG emissions</t>
  </si>
  <si>
    <t>(2) Equinox Gold uses emission factors from respective government or regional utility disclosures to calculate grid electricity (Scope 2) GHG emissions.</t>
  </si>
  <si>
    <t>GJ per ounce of Gold Produced</t>
  </si>
  <si>
    <t>GHG Emissions intensity</t>
  </si>
  <si>
    <t>Emissions intensity</t>
  </si>
  <si>
    <t>tCO2e per ounce of Gold Produced</t>
  </si>
  <si>
    <t>GRI 303-3
SASB EM-MM 140a.1</t>
  </si>
  <si>
    <t xml:space="preserve">Mine dewatering </t>
  </si>
  <si>
    <t>m3</t>
  </si>
  <si>
    <t xml:space="preserve">External source </t>
  </si>
  <si>
    <t xml:space="preserve">Groundwater </t>
  </si>
  <si>
    <t xml:space="preserve"> -   </t>
  </si>
  <si>
    <t xml:space="preserve">Total </t>
  </si>
  <si>
    <t>Water withdrawn from regions with high or extremely high baseline water stress</t>
  </si>
  <si>
    <t>NA</t>
  </si>
  <si>
    <t>Grand Total</t>
  </si>
  <si>
    <t>(1)Water Stress Area according to the World Resources Institute's Aqueduct Water Risk Atlas.</t>
  </si>
  <si>
    <t>(2) NA = Not Applicable because mines were not in a Water Stress Area</t>
  </si>
  <si>
    <t>New water used in the process, water reused and water discharge</t>
  </si>
  <si>
    <t xml:space="preserve">GRI 303-4 </t>
  </si>
  <si>
    <t>New water used in the process</t>
  </si>
  <si>
    <t xml:space="preserve">Water reused </t>
  </si>
  <si>
    <t>Water Intensity</t>
  </si>
  <si>
    <t>Water intensity</t>
  </si>
  <si>
    <t>m3 per ounce of Gold Produced</t>
  </si>
  <si>
    <t xml:space="preserve">Habitats protected or restored/ Amount of land (owned or leased, and managed for production activities)
</t>
  </si>
  <si>
    <t xml:space="preserve">
GRI 304-3
GRI MM1</t>
  </si>
  <si>
    <t>Geographic location</t>
  </si>
  <si>
    <t>California, USA</t>
  </si>
  <si>
    <t>Guerrero, Mexico</t>
  </si>
  <si>
    <t>Maranhao, Brazil</t>
  </si>
  <si>
    <t>Bahia, Brazil</t>
  </si>
  <si>
    <t>Minas Gerais, Brazil</t>
  </si>
  <si>
    <t xml:space="preserve">Area disturbed  </t>
  </si>
  <si>
    <t>ha</t>
  </si>
  <si>
    <t xml:space="preserve">Area disturbed in 2022 </t>
  </si>
  <si>
    <t>Area rehabilitated</t>
  </si>
  <si>
    <t xml:space="preserve">Area rehabilitated in 2022 </t>
  </si>
  <si>
    <t>Total number of IUCN red list species and national conservation list species with habitats in areas affected by operations</t>
  </si>
  <si>
    <t>Critically endangered</t>
  </si>
  <si>
    <t>number</t>
  </si>
  <si>
    <t>Endangered</t>
  </si>
  <si>
    <t>Vulnerable</t>
  </si>
  <si>
    <t>Near threatened</t>
  </si>
  <si>
    <t>Least concern</t>
  </si>
  <si>
    <t>*Fazenda and RDM do not have any species in the IUCN red list and in the national conservation list affected by operations</t>
  </si>
  <si>
    <t xml:space="preserve">Waste generated/ Total amounts of overburden rock and tailings, and their associated risks
Total weight of non-mineral waste generated, tailings produced, waste rock generated and hazardous waste generated
</t>
  </si>
  <si>
    <t>GRI 306-3
GRI MM3
SASB EM-MM 150a.4
SASB EM-MM 150a.5
SASB EM-MM 150a.6
SASB EM-MM 150a.7</t>
  </si>
  <si>
    <t>Los Filos (1)</t>
  </si>
  <si>
    <t xml:space="preserve">Hazardous Waste </t>
  </si>
  <si>
    <t>tonnes</t>
  </si>
  <si>
    <t xml:space="preserve">Non-Hazardous Inert Waste </t>
  </si>
  <si>
    <t>Domestic Waste</t>
  </si>
  <si>
    <t>Recyclables Waste</t>
  </si>
  <si>
    <t xml:space="preserve">Non-Mineral Total </t>
  </si>
  <si>
    <t xml:space="preserve">Tailings </t>
  </si>
  <si>
    <t xml:space="preserve">Waste Rock </t>
  </si>
  <si>
    <t>(1) Waste rock used as fillers were 0.1% of the total generated</t>
  </si>
  <si>
    <t xml:space="preserve"> Total workforce covered by an occupational health and safety management system</t>
  </si>
  <si>
    <t>Mercedes</t>
  </si>
  <si>
    <t># of workforce covered by H&amp;S mgm system</t>
  </si>
  <si>
    <t>% of workforce, who are covered by such a system</t>
  </si>
  <si>
    <t># of workforce covered by such a system that has been internally audited</t>
  </si>
  <si>
    <t>% of workforce, who are covered by such a system that has been internally audited</t>
  </si>
  <si>
    <t># workforce who are covered by such a system that has been audited or certified by an external party</t>
  </si>
  <si>
    <t>% of worforce, who are covered by such a system that has been audited or certified by an external party</t>
  </si>
  <si>
    <t>*Mercedes is not included as Equinox Gold sold this asset on April 2022 </t>
  </si>
  <si>
    <t xml:space="preserve">Total workforce work-related injuries
</t>
  </si>
  <si>
    <t>GRI 403-9
SASB EM-MM 320a.1</t>
  </si>
  <si>
    <t>FAI</t>
  </si>
  <si>
    <t>MTI</t>
  </si>
  <si>
    <t>RDI</t>
  </si>
  <si>
    <t>LTI</t>
  </si>
  <si>
    <t>AIFR</t>
  </si>
  <si>
    <t>TRIFR</t>
  </si>
  <si>
    <t>LTIFR</t>
  </si>
  <si>
    <t>NMI</t>
  </si>
  <si>
    <t>HPNMI</t>
  </si>
  <si>
    <t>NMIFR</t>
  </si>
  <si>
    <t>Fatalities</t>
  </si>
  <si>
    <t>*Mercedes data until divestment in April 2022</t>
  </si>
  <si>
    <t>FAI = First Aid Injury</t>
  </si>
  <si>
    <t>MTI = Medical Treatment Injury</t>
  </si>
  <si>
    <t xml:space="preserve">RDI = Restricted Duties Injuries </t>
  </si>
  <si>
    <t>LTI = Lost Time Injury</t>
  </si>
  <si>
    <t>AIFR = All Injury Frequency Rate</t>
  </si>
  <si>
    <t>TRIFR = Total Recordable Injury Frequency Rate</t>
  </si>
  <si>
    <t>LTIFR = Lost Time Injury Frequency Rate</t>
  </si>
  <si>
    <t>NMI = Near Miss Incident</t>
  </si>
  <si>
    <t>HPNMI = High Potential Near Miss Incident</t>
  </si>
  <si>
    <t>NMIFR = Near Miss Incident Frequency Rate</t>
  </si>
  <si>
    <t>Percentage of proved and probable reserves in sites with protected conservation status or in areas of endangered species habitat</t>
  </si>
  <si>
    <t>SASB EM-MM 160a.3</t>
  </si>
  <si>
    <t xml:space="preserve">Mesquite </t>
  </si>
  <si>
    <t>Total Company</t>
  </si>
  <si>
    <t>Proven Reserves</t>
  </si>
  <si>
    <t>Contained Gold (koz)</t>
  </si>
  <si>
    <t>Probable Reserves</t>
  </si>
  <si>
    <t>% of Proven Reserves in sites with protected conservation status or in areas of endangered species habitat.</t>
  </si>
  <si>
    <t>% of Probable Reserves in sites with protected conservation status or in areas of endangered species habitat.</t>
  </si>
  <si>
    <t>(1) For additional information, see Equinox Gold Mineral Reserves &amp; Mineral Resources at https://www.equinoxgold.com/reserves-and-resources/</t>
  </si>
  <si>
    <t>(2) Mesquite is based on IUNC red list and national conservation list species</t>
  </si>
  <si>
    <t>(3) Aurizona is based on World Database of Protected Areas (WDPA) and ICMBio/MMA, 2018</t>
  </si>
  <si>
    <t xml:space="preserve">(4) NA = Not Applicable, since those mines did not have protected conservation status or they were not in areas of endangered species habitat. </t>
  </si>
  <si>
    <t>Percentage of Proved and Probable reserves in or near areas of conflict</t>
  </si>
  <si>
    <t>SASB EM-MM 210a.1</t>
  </si>
  <si>
    <t>% of Proven Reserves in or near areas of conflict</t>
  </si>
  <si>
    <t>% of Probable Reserves in or near areas of conflict</t>
  </si>
  <si>
    <t>(2) Mercedes is not included as Equinox Gold sold this asset on April 2022 </t>
  </si>
  <si>
    <t>(3) NA = Not Applicable, since those mines were not in or near areas of conflict</t>
  </si>
  <si>
    <t>Percentage of Proved and Probable reserves in or near indigenous land</t>
  </si>
  <si>
    <t>SASB EM-MM 210a.2</t>
  </si>
  <si>
    <t>% of Proven Reserves in or near indigenous land</t>
  </si>
  <si>
    <t>% of Probable Reserves in or near indigenous land</t>
  </si>
  <si>
    <t>(3) Greenstone shown on a 60% basis, reflecting Equinox Gold’s ownership in the project</t>
  </si>
  <si>
    <t>(4) NA = Not Applicable, since those mines were not in or near indigenous land</t>
  </si>
  <si>
    <t>SASB EM MM 540a.1: Tailings storage facility inventory table
SASB EM-MM 540a.3: Approach to development of Emergency Preparedness and Response Plans (EPRPs) for tailings storage facilities</t>
  </si>
  <si>
    <t>Facility name:</t>
  </si>
  <si>
    <t>Location:</t>
  </si>
  <si>
    <t>Ownership status:</t>
  </si>
  <si>
    <t>Operational status:</t>
  </si>
  <si>
    <t>Construction method:</t>
  </si>
  <si>
    <t>Maximum permitted storage capacity</t>
  </si>
  <si>
    <t>Current amount:</t>
  </si>
  <si>
    <t>Consequence classification:</t>
  </si>
  <si>
    <t>Independent technical review</t>
  </si>
  <si>
    <t>Material findings:</t>
  </si>
  <si>
    <t>Mitigation measures</t>
  </si>
  <si>
    <t>Emergency Preparedness and Response Plan (EPRP)</t>
  </si>
  <si>
    <t>Greenstone: TMF</t>
  </si>
  <si>
    <t>Greenstone: Greenstone Gold Mines (GGM)</t>
  </si>
  <si>
    <t>In construction</t>
  </si>
  <si>
    <t>Initial dam only; to be raised via downstream</t>
  </si>
  <si>
    <t>TMF (9.0 Mm3 to El. 341m for Stage 1 only)</t>
  </si>
  <si>
    <t>TMF (0 Mm3 - under construction)</t>
  </si>
  <si>
    <t>Extreme</t>
  </si>
  <si>
    <t>Ongoing due to construction</t>
  </si>
  <si>
    <t>Not applicable</t>
  </si>
  <si>
    <t>N/A; will be developed prior to commissioning the TMF</t>
  </si>
  <si>
    <t>Northern Empire: TSF</t>
  </si>
  <si>
    <t>Northern Empire: Goldstone Resources Inc. (GRI)</t>
  </si>
  <si>
    <t xml:space="preserve">Care and maintenance </t>
  </si>
  <si>
    <t xml:space="preserve">Initial dam only </t>
  </si>
  <si>
    <t>TSF (&lt;0.01 Mm3)</t>
  </si>
  <si>
    <t>Low  (not officially classified)</t>
  </si>
  <si>
    <t>The tailings dam is inactive and has been on a care and maintenance program since the operation of the mine ceased in the early 1990’s.</t>
  </si>
  <si>
    <t>Given the apparent settlements observed on both the upstream and downstream slopes of both the tailings pond and polishing pond dams, it is recommended that a detailed topographic survey be performed. This can be compared to previous surveys and provide reference for future monitoring.</t>
  </si>
  <si>
    <t>During the most recent inspection (October 2022) of the tailings and polishing pond dams, the side slopes had recently been cleared of vegetation and several areas on both the upstream and downstream slopes of the dams had settled compared to previous inspections; however, there does not appear to be any major erosion or cracking in the slopes resulting from these areas of localized settlement.  The decant structure for the tailings dam reservoir continues to show signs of corrosion and will need to be repaired or replaced within the next few years.</t>
  </si>
  <si>
    <t>Routine inspections by the site caretaker should continue and any issues, such as settlement, erosion, cracks, etc. that are observed should be brought to the attention of the inspection engineer.  In addition, the tailings and polishing pond dams should continue to be inspected and reviewed annually by a geotechnical engineer, preferably shortly after spring melt, as well as within 72 hours of an “extreme precipitation event” (70 mm in 24 hours), which corresponds to a 5-year storm return period.</t>
  </si>
  <si>
    <t>Active seepage was not observed at the toe of the polishing pond dam although the ground surface at the toe was wet, suggesting that there has been minor seepage, but no active seepage paths have been noted.</t>
  </si>
  <si>
    <t xml:space="preserve">Aurizona: Vene 1 and Vene </t>
  </si>
  <si>
    <t>Aurizona: Mineração Aurizona S.A. (MASA)</t>
  </si>
  <si>
    <t>Vene 1: Operating</t>
  </si>
  <si>
    <t>Vene 1 (centreline)</t>
  </si>
  <si>
    <t>Vene 1 (18.8 Mm3)</t>
  </si>
  <si>
    <t>Vene 1 (17.3 Mm3)</t>
  </si>
  <si>
    <t>High</t>
  </si>
  <si>
    <t>Vene 1 (September 2022)</t>
  </si>
  <si>
    <t>Due to the close proximity of the north side of the Vene 1 tailings storage facility to the Piaba open pit, blasting activities within the open pit have deposited some loose rock fragments on the dam slope.  While the rocks pose no safety issue to the tailings dam, the vibrations induced from the blasting could potentially induce liquefaction of soils that are susceptible to liquefaction.</t>
  </si>
  <si>
    <t>For the monitoring of shock waves from the open pit blasting to the Vene 1 tailings storage facility, it is recommended (by the independent engineer) to install seismographs at the north abutment of the dam to measure the ground acceleration that reaches the dam/foundation.</t>
  </si>
  <si>
    <t>Emergency Preparedness and Response Plans (EPRP) are available for all of the operating and legacy tailings storage facilities in Brazil.  Each EPRP provides a detailed, site-specific plan that has been developed to identify hazards unique to each tailings facility, to assess the operation’s internal and external capacity to respond, and to prepare for a response should an emergency occur.  The EPRP’s are updated throughout the lifecycle of the tailings facilities and are typically undertaken for each tailings facility expansion.</t>
  </si>
  <si>
    <t xml:space="preserve">Vene 2: In construction </t>
  </si>
  <si>
    <t>Vene 2 (initial dam only; to be raised via downstream)</t>
  </si>
  <si>
    <t>Vene 2 (3.4 Mm3 to El. 30m for Stage 1 only)</t>
  </si>
  <si>
    <t>Vene 2 (0 Mm3 - under construction)</t>
  </si>
  <si>
    <t>Vene 2 (ongoing due to construction)</t>
  </si>
  <si>
    <t>In the northwest sector of the Vene 1 tailings dam and uphill (upstream) of the South Sump, there are several longitudinal tension cracks in a localized area of the dam crest.  The quick release of water from the recent unclogging of the South Sump drainpipe, which was installed for seepage water collection and transportation from within the dam’s reservoir to an external sump, caused some minor settlement of this localized area of the dam and contributed to the emergence of tension cracks in the crest.</t>
  </si>
  <si>
    <t xml:space="preserve">The mine’s tailings dam team will continue to monitor the dam crest near the South Sump as they have been doing since the South Sump was unplugged.  It is recommended (by the independent engineer)  that the depth(s) of the tension cracks be evaluated by injecting lime into the cracks and then excavating a shallow trench to better assess the depth(s) of penetration of the lime. </t>
  </si>
  <si>
    <t>The EPRP’s are based on credible flow failure scenarios and the assessment of potential consequences resulting from a hypothetical dam breach.  Dam break studies are performed to assess the hypothetical impact downstream of each facility within a 10 kilometer (km) distance.  The impact is community-focused to provide emergency preparedness measures for the project-affected people.  For each tailings facility in Brazil, a system of audible warning sirens has been installed to alert the project-affected people within this 10 km zone of a dam break.  This warning system is integrated with each dam’s instrumentation monitoring system and the warning sirens activate when either water levels within the dam or physical movement of the downstream slope of the dam exceed specific thresholds established by the design engineer.</t>
  </si>
  <si>
    <t>Additional geological detailing and pore pressure information is requested (by the independent engineer) at the toe of the existing dam near the northeast abutment and near the existing emergency overflow spillway.  This information will help to better refine the geological-geotechnical cross-section in this area and provide additional pore pressure information at the toe of the dam and within the underlying foundation.</t>
  </si>
  <si>
    <t>With the recent unplugging of the South Sump and the planned extension of the sump’s drainpipe, this will mitigate any future plugging of the pipe by external sediment and allow for continued water seepage from the Vene 1 tailings facility to be collected by the drain and be pumped out.</t>
  </si>
  <si>
    <t>In addition to the EPRP, emergency response simulations are conducted at each mine in Brazil by the operations personnel, and these are typically done on an annual basis.</t>
  </si>
  <si>
    <t>Fazenda: TSF1, TSF2, TSF3, and TSF4</t>
  </si>
  <si>
    <t>Fazenda: Fazenda Brasileiro Desenvolvimento Mineral Ltda. (FBDM)</t>
  </si>
  <si>
    <t>TSF1: Filled</t>
  </si>
  <si>
    <t>TSF1 (upstream)</t>
  </si>
  <si>
    <t>TSF1 (9.0 Mm3)</t>
  </si>
  <si>
    <t>TSF1 (9.0 Mm3 - filled)</t>
  </si>
  <si>
    <t>To comply with Article 24 of Brazil’s ANM (National Mining Agency) recent Resolution 95/2022 (published on February 7, 2022), the spillway design criteria for passing water from the reservoirs of tailings storage facilities will change from the current 1:1,000 year 24-hour storm event (for an operational facility) to a larger 1:10,000 year 24-hour storm event (minimum) or PMP (probable maximum precipitation) event for all tailings storage facilities that are classified as “high potential environmental damage” dams as per ANM’s Risk Management Process for Mining Dams (PGRBM).  This new spillway requirement needs to be implemented on all dams in Brazil by December 31, 2023.  In addition, a minimum operating freeboard level of 1.0 metres is to be maintained above the maximum water pond operating level as per Resolution 95.  This new freeboard requirement needs to be implemented on all dams by December 31, 2025 (unless the tailings facilities are closed and reclaimed).</t>
  </si>
  <si>
    <t>The operating tailings storage facility (TSF4) will undergo an expansion in 2023.  As part of this expansion, the new spillway has been designed to meet the critical rainfall event associated with the Probable Maximum Precipitation (PMP), as it is more conservative than the rainfall associated with the 1:10,000 year 24-hour storm event.  In addition, the minimum requirement of 1.0 metres of freeboard has also been included in the design criteria for this expansion.  Both the spillway and freeboard requirements will comply with the ANM Resolution 95/2022 guidelines.</t>
  </si>
  <si>
    <t xml:space="preserve">For the Northern Empire tailings facility, there is no EPRP.  Since this mine is on care and maintenance with no full-time personnel at the site, as well as the low impact risk of a dam break, the site relies on annual inspections to assess any changes in risks and for mitigation measures to be performed based on these inspections.  </t>
  </si>
  <si>
    <t>TSF2: Filled</t>
  </si>
  <si>
    <t>TSF2 (upstream)</t>
  </si>
  <si>
    <t>TSF2 (4.8 Mm3)</t>
  </si>
  <si>
    <t>TSF2 (4.8 Mm3 - filled)</t>
  </si>
  <si>
    <t>The spillway for the filled tailings storage facilities (TSF1 and TSF2) will be expanded during the same construction phase of TSF4 to comply with the new ANM Resolution 95/2022 guideline.  The freeboard requirement will be reassessed once the closure plan for TSF1 and TSF2 is further defined.</t>
  </si>
  <si>
    <t>TSF3: Filled and reclaimed</t>
  </si>
  <si>
    <t>TSF3 (downstream)</t>
  </si>
  <si>
    <t>TSF3 (4.6 Mm3)</t>
  </si>
  <si>
    <t>TSF3 (4.6 Mm3 - filled and reclaimed)</t>
  </si>
  <si>
    <t xml:space="preserve">The spillway for the closed and reclaimed tailings storage facility (TSF3) has been expanded to comply with the ANM Resolution 95/2022 guideline.  The freeboard requirement has been modified for the closed facility. </t>
  </si>
  <si>
    <t>TSF4: Operating</t>
  </si>
  <si>
    <t>TSF4 (downstream)</t>
  </si>
  <si>
    <t>TSF4 (7.9 Mm3 to El. 345m)</t>
  </si>
  <si>
    <t>TSF4 (4.8 Mm3 to El. 345m)</t>
  </si>
  <si>
    <t>RDM: TSF and WSF (water storage facility also called "Rodeador")</t>
  </si>
  <si>
    <t>RDM: Mineração Riacho dos Machados S.A. (MRDM)</t>
  </si>
  <si>
    <t>Operating</t>
  </si>
  <si>
    <t>TSF (downstream)</t>
  </si>
  <si>
    <t>During the 2022 rainy season, the water level within the tailings facility reservoir was high and the freeboard was being encroached upon due to significant rainfall over this period.  Maintaining freeboard was critical as the tailings facility did not have an emergency overflow spillway to discharge the excess water accumulating in the reservoir.</t>
  </si>
  <si>
    <t>To alleviate the accumulated water volume in the tailings reservoir from the heavy rainfall events, water was pumped from the tailings facility's reservoir to the open pit and the minimum freeboard was reestablished.  Subsequent raising of the dam crest in 2022 has increased the available freeboard so that the dam now has more freeboard than required (as per the Operation Manual).  In addition, a spillway has recently been constructed and completed (in January 2023) to allow for emergency water overflow from the tailings reservoir in the event of future heavy rainfall events, and this will maintain the minimum freeboard required for the dam.</t>
  </si>
  <si>
    <t>WSF (initial dam only)</t>
  </si>
  <si>
    <t>TSF (18.6 Mm3 to El. 840m)</t>
  </si>
  <si>
    <t>TSF (13.5 Mm3)</t>
  </si>
  <si>
    <t>WSF (4.0 Mm3 of water only)</t>
  </si>
  <si>
    <t>Santa Luz: TSF and WSF (formerly called "Flotation TSF" and "Leach</t>
  </si>
  <si>
    <t>Santa Luz: Santa Luz Desenvolvimento Mineral Ltda. (SLDM)</t>
  </si>
  <si>
    <t>TSF (initial dam only; to be raised downstream)</t>
  </si>
  <si>
    <t>TSF (20.4 Mm3 to El. 273m)</t>
  </si>
  <si>
    <t>TSF (1.3 Mm3 to El. 260m)</t>
  </si>
  <si>
    <t>Similar to Fazenda, the spillway design criteria for passing water from the reservoir of the tailings storage facility will change from the current 1:1,000 year 24-hour storm event (for an operational facility) to a larger 1:10,000 year 24-hour storm event (minimum) or PMP (probable maximum precipitation) to comply with Article 24 of Brazil’s ANM recent Resolution 95/2022.  This new spillway requirement needs to be implemented on all dams in Brazil by December 31, 2023.  In addition, a minimum operating freeboard level of 1.0 metres is to be maintained above the maximum water pond operating level as per Resolution 95.  This new freeboard requirement needs to be implemented on all dams by December 31, 2025 (unless the tailings facilities are closed and reclaimed).</t>
  </si>
  <si>
    <t>The tailings storage facility will undergo an expansion in 2023.  As part of this expansion, the new spillway will be designed to meet the critical rainfall event associated with either the Probable Maximum Precipitation (PMP) or the 1:10,000 year 24-hour storm event, whichever is more conservative.  In addition, the minimum requirement of 1.0 metres of freeboard will also be included in the design criteria for this expansion.  Both the spillway and freeboard requirements will comply with the ANM Resolution 95/2022 guidelines.</t>
  </si>
  <si>
    <t>TSF", respectively)</t>
  </si>
  <si>
    <t>WSF (downstream)</t>
  </si>
  <si>
    <t>WSF (2.8 Mm3 to El. 270m of water only)</t>
  </si>
  <si>
    <t>WSF (2.0 Mm3 of water only to El. 266m)</t>
  </si>
  <si>
    <t>For the tailings facility, an evaluation to lower the automated data collection piezometers within the existing standpipes in the tailings dam and foundation is recommended (by the independent engineer) to ensure that the instruments are not elevated too high up from the base of the standpipes.  Lowering of the piezometers would ensure that data readings of pore pressures/water table elevations at elevations lower than those currently positioned and/or for quick identification of changes to the water levels within the dam and foundation can be measured.  Historically, the piezometer readings have all been “dry”, meaning that the geomembrane liner in the tailings reservoir is preventing seepage and no phreatic surface is developing within the dam or foundation as per the design intent.</t>
  </si>
  <si>
    <t>Lowering of the automated data collection piezometers within the tailings dam will be evaluated based on the standpipe depths (where the piezometers are located within) and the current height of the piezometers above the base of the standpipes.</t>
  </si>
  <si>
    <t>For both the tailings and water storage facilities, it is recommended (by the independent engineer) that the hypothetical dam break study be updated to meet the new requirements of ANM’s Resolution 95/2022.</t>
  </si>
  <si>
    <t>An expansion of the water storage facility will be completed in 2023.  As part of this expansion, the new spillway has been designed to meet the critical rainfall event associated with the PMP and the minimum requirement of 1.0 metres of freeboard to comply with the ANM Resolution 95/2022 guidelines.</t>
  </si>
  <si>
    <t>As part of the tailings and water storage facility expansions, the existing dam break studies for both facilities will be reviewed to ensure that either the PMP or 1:10,000 year 24-hour design storm and freeboard requirements are included to assess the hypothetical tailings flow characteristics within the 10 kilometre long (downstream of the dam) safety zone, according to established ANM guidelines.</t>
  </si>
  <si>
    <t>(1) For more information, please refer to our Tailings Management Overview Report at https://www.equinoxgold.com/wp-content/uploads/2023/01/Tailings-Management-Overview-2021-1.pdf</t>
  </si>
  <si>
    <t xml:space="preserve">Surface water </t>
  </si>
  <si>
    <t>Total FEMALE employees</t>
  </si>
  <si>
    <t>Total MALE employees</t>
  </si>
  <si>
    <r>
      <rPr>
        <b/>
        <sz val="11"/>
        <color rgb="FF000000"/>
        <rFont val="Calibri"/>
        <family val="2"/>
      </rPr>
      <t>Updated on August 10:</t>
    </r>
    <r>
      <rPr>
        <sz val="11"/>
        <color rgb="FF000000"/>
        <rFont val="Calibri"/>
      </rPr>
      <t xml:space="preserve"> Corrected typos</t>
    </r>
    <r>
      <rPr>
        <sz val="11"/>
        <color rgb="FF000000"/>
        <rFont val="Calibri"/>
        <family val="2"/>
      </rPr>
      <t xml:space="preserve"> and added lines with a total percentage in Diversity of employees by gender, age group, and category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</si>
</sst>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32" x14ac:knownFonts="1">
    <font>
      <sz val="11"/>
      <color theme="1"/>
      <name val="Calibri"/>
      <family val="2"/>
      <scheme val="minor"/>
    </font>
    <font>
      <sz val="11"/>
      <color rgb="FF000000"/>
      <name val="Calibri"/>
      <family val="2"/>
      <scheme val="minor"/>
    </font>
    <font>
      <b/>
      <sz val="11"/>
      <color rgb="FFFFFFFF"/>
      <name val="Calibri"/>
      <family val="2"/>
      <scheme val="minor"/>
    </font>
    <font>
      <b/>
      <sz val="11"/>
      <color rgb="FF000000"/>
      <name val="Calibri"/>
      <family val="2"/>
      <scheme val="minor"/>
    </font>
    <font>
      <sz val="11"/>
      <color rgb="FF000000"/>
      <name val="Calibri"/>
      <family val="2"/>
      <charset val="1"/>
      <scheme val="minor"/>
    </font>
    <font>
      <sz val="11"/>
      <name val="Calibri"/>
      <family val="2"/>
      <scheme val="minor"/>
    </font>
    <font>
      <b/>
      <sz val="1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444444"/>
      <name val="Calibri"/>
      <family val="2"/>
      <charset val="1"/>
      <scheme val="minor"/>
    </font>
    <font>
      <sz val="9"/>
      <color rgb="FF444444"/>
      <name val="Calibri"/>
      <family val="2"/>
      <scheme val="minor"/>
    </font>
    <font>
      <sz val="9"/>
      <color rgb="FF000000"/>
      <name val="Calibri"/>
      <family val="2"/>
      <scheme val="minor"/>
    </font>
    <font>
      <sz val="9"/>
      <color rgb="FF000000"/>
      <name val="Calibri"/>
      <family val="2"/>
      <charset val="1"/>
      <scheme val="minor"/>
    </font>
    <font>
      <sz val="9"/>
      <color theme="0"/>
      <name val="Calibri"/>
      <family val="2"/>
      <scheme val="minor"/>
    </font>
    <font>
      <sz val="11"/>
      <color rgb="FFFFFFFF"/>
      <name val="Calibri"/>
      <family val="2"/>
      <scheme val="minor"/>
    </font>
    <font>
      <sz val="8"/>
      <color rgb="FF000000"/>
      <name val="Calibri"/>
      <family val="2"/>
      <scheme val="minor"/>
    </font>
    <font>
      <b/>
      <sz val="18"/>
      <color theme="0"/>
      <name val="Helvetica"/>
      <family val="2"/>
    </font>
    <font>
      <u/>
      <sz val="11"/>
      <color theme="10"/>
      <name val="Calibri"/>
      <family val="2"/>
      <scheme val="minor"/>
    </font>
    <font>
      <sz val="11"/>
      <color rgb="FF000000"/>
      <name val="Calibri"/>
      <family val="2"/>
    </font>
    <font>
      <sz val="9"/>
      <name val="Calibri"/>
      <family val="2"/>
      <scheme val="minor"/>
    </font>
    <font>
      <sz val="9"/>
      <color theme="1"/>
      <name val="Calibri"/>
      <family val="2"/>
      <scheme val="minor"/>
    </font>
    <font>
      <b/>
      <sz val="11"/>
      <color theme="0"/>
      <name val="Calibri"/>
      <family val="2"/>
    </font>
    <font>
      <b/>
      <sz val="14"/>
      <color rgb="FF000000"/>
      <name val="Calibri"/>
      <family val="2"/>
    </font>
    <font>
      <b/>
      <sz val="12"/>
      <color rgb="FF000000"/>
      <name val="Calibri"/>
      <family val="2"/>
    </font>
    <font>
      <sz val="11"/>
      <color rgb="FF00B0F0"/>
      <name val="Calibri"/>
      <family val="2"/>
    </font>
    <font>
      <sz val="11"/>
      <name val="Calibri"/>
      <family val="2"/>
    </font>
    <font>
      <b/>
      <sz val="14"/>
      <color theme="1"/>
      <name val="Calibri"/>
      <family val="2"/>
      <scheme val="minor"/>
    </font>
    <font>
      <b/>
      <sz val="11"/>
      <color rgb="FF000000"/>
      <name val="Calibri"/>
    </font>
    <font>
      <sz val="11"/>
      <color rgb="FF000000"/>
      <name val="Calibri"/>
    </font>
    <font>
      <b/>
      <sz val="11"/>
      <color rgb="FF000000"/>
      <name val="Calibri"/>
      <family val="2"/>
    </font>
  </fonts>
  <fills count="11">
    <fill>
      <patternFill patternType="none"/>
    </fill>
    <fill>
      <patternFill patternType="gray125"/>
    </fill>
    <fill>
      <patternFill patternType="solid">
        <fgColor rgb="FF1F4E78"/>
        <bgColor rgb="FF000000"/>
      </patternFill>
    </fill>
    <fill>
      <patternFill patternType="solid">
        <fgColor rgb="FFFFF2CC"/>
        <bgColor rgb="FF000000"/>
      </patternFill>
    </fill>
    <fill>
      <patternFill patternType="solid">
        <fgColor theme="8" tint="-0.499984740745262"/>
        <bgColor indexed="64"/>
      </patternFill>
    </fill>
    <fill>
      <patternFill patternType="solid">
        <fgColor theme="7" tint="0.79998168889431442"/>
        <bgColor indexed="64"/>
      </patternFill>
    </fill>
    <fill>
      <patternFill patternType="solid">
        <fgColor theme="8" tint="-0.499984740745262"/>
        <bgColor rgb="FF000000"/>
      </patternFill>
    </fill>
    <fill>
      <patternFill patternType="solid">
        <fgColor rgb="FFFFF2CC"/>
        <bgColor indexed="64"/>
      </patternFill>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rgb="FFEDEDED"/>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indexed="64"/>
      </right>
      <top style="thin">
        <color theme="6" tint="0.39997558519241921"/>
      </top>
      <bottom style="thin">
        <color theme="6" tint="0.39997558519241921"/>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indexed="64"/>
      </right>
      <top style="thin">
        <color theme="6" tint="0.39997558519241921"/>
      </top>
      <bottom/>
      <diagonal/>
    </border>
    <border>
      <left/>
      <right/>
      <top style="thin">
        <color rgb="FFC9C9C9"/>
      </top>
      <bottom style="thin">
        <color rgb="FFC9C9C9"/>
      </bottom>
      <diagonal/>
    </border>
    <border>
      <left/>
      <right style="thin">
        <color indexed="64"/>
      </right>
      <top style="thin">
        <color rgb="FFC9C9C9"/>
      </top>
      <bottom style="thin">
        <color rgb="FFC9C9C9"/>
      </bottom>
      <diagonal/>
    </border>
    <border>
      <left style="thin">
        <color rgb="FFC9C9C9"/>
      </left>
      <right/>
      <top style="thin">
        <color rgb="FFC9C9C9"/>
      </top>
      <bottom style="thin">
        <color rgb="FFC9C9C9"/>
      </bottom>
      <diagonal/>
    </border>
    <border>
      <left style="thin">
        <color rgb="FFC9C9C9"/>
      </left>
      <right/>
      <top style="thin">
        <color rgb="FFC9C9C9"/>
      </top>
      <bottom/>
      <diagonal/>
    </border>
    <border>
      <left/>
      <right/>
      <top style="thin">
        <color rgb="FFC9C9C9"/>
      </top>
      <bottom/>
      <diagonal/>
    </border>
    <border>
      <left/>
      <right style="thin">
        <color indexed="64"/>
      </right>
      <top style="thin">
        <color rgb="FFC9C9C9"/>
      </top>
      <bottom/>
      <diagonal/>
    </border>
    <border>
      <left style="thin">
        <color rgb="FF000000"/>
      </left>
      <right/>
      <top style="thin">
        <color rgb="FF000000"/>
      </top>
      <bottom style="thin">
        <color theme="6" tint="0.39997558519241921"/>
      </bottom>
      <diagonal/>
    </border>
    <border>
      <left style="thin">
        <color theme="6" tint="0.39997558519241921"/>
      </left>
      <right/>
      <top style="thin">
        <color rgb="FF000000"/>
      </top>
      <bottom style="thin">
        <color theme="6" tint="0.39997558519241921"/>
      </bottom>
      <diagonal/>
    </border>
    <border>
      <left style="thin">
        <color theme="6" tint="0.39997558519241921"/>
      </left>
      <right style="thin">
        <color rgb="FF000000"/>
      </right>
      <top style="thin">
        <color rgb="FF000000"/>
      </top>
      <bottom style="thin">
        <color theme="6" tint="0.39997558519241921"/>
      </bottom>
      <diagonal/>
    </border>
    <border>
      <left style="thin">
        <color rgb="FF000000"/>
      </left>
      <right/>
      <top/>
      <bottom/>
      <diagonal/>
    </border>
    <border>
      <left/>
      <right style="thin">
        <color rgb="FF000000"/>
      </right>
      <top/>
      <bottom/>
      <diagonal/>
    </border>
    <border>
      <left style="thin">
        <color rgb="FF000000"/>
      </left>
      <right/>
      <top style="thin">
        <color theme="6" tint="0.39997558519241921"/>
      </top>
      <bottom style="thin">
        <color theme="6" tint="0.39997558519241921"/>
      </bottom>
      <diagonal/>
    </border>
    <border>
      <left style="thin">
        <color theme="6" tint="0.39997558519241921"/>
      </left>
      <right style="thin">
        <color rgb="FF000000"/>
      </right>
      <top style="thin">
        <color theme="6" tint="0.39997558519241921"/>
      </top>
      <bottom style="thin">
        <color theme="6" tint="0.3999755851924192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top style="thin">
        <color indexed="64"/>
      </top>
      <bottom style="thin">
        <color theme="6" tint="0.39997558519241921"/>
      </bottom>
      <diagonal/>
    </border>
    <border>
      <left/>
      <right/>
      <top style="thin">
        <color indexed="64"/>
      </top>
      <bottom style="thin">
        <color theme="6" tint="0.39997558519241921"/>
      </bottom>
      <diagonal/>
    </border>
    <border>
      <left/>
      <right style="thin">
        <color rgb="FF000000"/>
      </right>
      <top style="thin">
        <color indexed="64"/>
      </top>
      <bottom style="thin">
        <color theme="6" tint="0.39997558519241921"/>
      </bottom>
      <diagonal/>
    </border>
    <border>
      <left style="thin">
        <color indexed="64"/>
      </left>
      <right/>
      <top style="thin">
        <color theme="6" tint="0.39997558519241921"/>
      </top>
      <bottom style="thin">
        <color indexed="64"/>
      </bottom>
      <diagonal/>
    </border>
    <border>
      <left/>
      <right/>
      <top style="thin">
        <color theme="6" tint="0.39997558519241921"/>
      </top>
      <bottom style="thin">
        <color indexed="64"/>
      </bottom>
      <diagonal/>
    </border>
    <border>
      <left/>
      <right style="thin">
        <color rgb="FF000000"/>
      </right>
      <top style="thin">
        <color theme="6" tint="0.39997558519241921"/>
      </top>
      <bottom style="thin">
        <color indexed="64"/>
      </bottom>
      <diagonal/>
    </border>
    <border>
      <left style="thin">
        <color indexed="64"/>
      </left>
      <right style="thin">
        <color indexed="64"/>
      </right>
      <top style="thin">
        <color theme="6" tint="0.39997558519241921"/>
      </top>
      <bottom style="thin">
        <color theme="6" tint="0.39997558519241921"/>
      </bottom>
      <diagonal/>
    </border>
    <border>
      <left style="thin">
        <color indexed="64"/>
      </left>
      <right style="thin">
        <color rgb="FF000000"/>
      </right>
      <top style="thin">
        <color theme="6" tint="0.39997558519241921"/>
      </top>
      <bottom style="thin">
        <color theme="6" tint="0.39997558519241921"/>
      </bottom>
      <diagonal/>
    </border>
    <border>
      <left/>
      <right style="thin">
        <color rgb="FF000000"/>
      </right>
      <top style="thin">
        <color theme="6" tint="0.39997558519241921"/>
      </top>
      <bottom style="thin">
        <color theme="6" tint="0.39997558519241921"/>
      </bottom>
      <diagonal/>
    </border>
    <border>
      <left style="thin">
        <color indexed="64"/>
      </left>
      <right style="thin">
        <color rgb="FF000000"/>
      </right>
      <top style="thin">
        <color rgb="FFC9C9C9"/>
      </top>
      <bottom style="thin">
        <color rgb="FFC9C9C9"/>
      </bottom>
      <diagonal/>
    </border>
    <border>
      <left style="thin">
        <color rgb="FFC9C9C9"/>
      </left>
      <right/>
      <top style="thin">
        <color theme="6" tint="0.39997558519241921"/>
      </top>
      <bottom style="thin">
        <color rgb="FFC9C9C9"/>
      </bottom>
      <diagonal/>
    </border>
    <border>
      <left style="thin">
        <color rgb="FFC9C9C9"/>
      </left>
      <right/>
      <top style="thin">
        <color rgb="FFC9C9C9"/>
      </top>
      <bottom style="thin">
        <color theme="6" tint="0.39997558519241921"/>
      </bottom>
      <diagonal/>
    </border>
    <border>
      <left/>
      <right/>
      <top style="thin">
        <color rgb="FFC9C9C9"/>
      </top>
      <bottom style="thin">
        <color theme="6" tint="0.39997558519241921"/>
      </bottom>
      <diagonal/>
    </border>
    <border>
      <left/>
      <right style="thin">
        <color indexed="64"/>
      </right>
      <top style="thin">
        <color rgb="FFC9C9C9"/>
      </top>
      <bottom style="thin">
        <color theme="6" tint="0.39997558519241921"/>
      </bottom>
      <diagonal/>
    </border>
    <border>
      <left style="thin">
        <color indexed="64"/>
      </left>
      <right style="thin">
        <color rgb="FF000000"/>
      </right>
      <top style="thin">
        <color rgb="FFC9C9C9"/>
      </top>
      <bottom style="thin">
        <color theme="6" tint="0.39997558519241921"/>
      </bottom>
      <diagonal/>
    </border>
    <border>
      <left style="thin">
        <color indexed="64"/>
      </left>
      <right style="thin">
        <color indexed="64"/>
      </right>
      <top style="thin">
        <color theme="6" tint="0.39997558519241921"/>
      </top>
      <bottom/>
      <diagonal/>
    </border>
    <border>
      <left style="thin">
        <color indexed="64"/>
      </left>
      <right style="thin">
        <color indexed="64"/>
      </right>
      <top/>
      <bottom style="thin">
        <color theme="6" tint="0.39997558519241921"/>
      </bottom>
      <diagonal/>
    </border>
    <border>
      <left/>
      <right style="thin">
        <color indexed="64"/>
      </right>
      <top/>
      <bottom style="thin">
        <color theme="6" tint="0.39997558519241921"/>
      </bottom>
      <diagonal/>
    </border>
    <border>
      <left/>
      <right/>
      <top/>
      <bottom style="thin">
        <color theme="6" tint="0.39997558519241921"/>
      </bottom>
      <diagonal/>
    </border>
    <border>
      <left style="thin">
        <color theme="6" tint="0.39997558519241921"/>
      </left>
      <right/>
      <top/>
      <bottom style="thin">
        <color theme="6" tint="0.39997558519241921"/>
      </bottom>
      <diagonal/>
    </border>
    <border>
      <left style="thin">
        <color indexed="64"/>
      </left>
      <right/>
      <top style="thin">
        <color theme="6" tint="0.39997558519241921"/>
      </top>
      <bottom/>
      <diagonal/>
    </border>
    <border>
      <left style="thin">
        <color indexed="64"/>
      </left>
      <right style="thin">
        <color rgb="FF000000"/>
      </right>
      <top/>
      <bottom style="thin">
        <color rgb="FFC9C9C9"/>
      </bottom>
      <diagonal/>
    </border>
    <border>
      <left style="thin">
        <color indexed="64"/>
      </left>
      <right style="thin">
        <color rgb="FF000000"/>
      </right>
      <top style="thin">
        <color rgb="FFC9C9C9"/>
      </top>
      <bottom style="thin">
        <color theme="2" tint="-9.9948118533890809E-2"/>
      </bottom>
      <diagonal/>
    </border>
    <border>
      <left style="thin">
        <color indexed="64"/>
      </left>
      <right style="thin">
        <color indexed="64"/>
      </right>
      <top/>
      <bottom/>
      <diagonal/>
    </border>
  </borders>
  <cellStyleXfs count="4">
    <xf numFmtId="0" fontId="0" fillId="0" borderId="0"/>
    <xf numFmtId="43" fontId="7" fillId="0" borderId="0" applyFont="0" applyFill="0" applyBorder="0" applyAlignment="0" applyProtection="0"/>
    <xf numFmtId="9" fontId="7" fillId="0" borderId="0" applyFont="0" applyFill="0" applyBorder="0" applyAlignment="0" applyProtection="0"/>
    <xf numFmtId="0" fontId="19" fillId="0" borderId="0" applyNumberFormat="0" applyFill="0" applyBorder="0" applyAlignment="0" applyProtection="0"/>
  </cellStyleXfs>
  <cellXfs count="281">
    <xf numFmtId="0" fontId="0" fillId="0" borderId="0" xfId="0"/>
    <xf numFmtId="0" fontId="1" fillId="0" borderId="0" xfId="0" applyFont="1"/>
    <xf numFmtId="0" fontId="1" fillId="0" borderId="0" xfId="0" applyFont="1" applyAlignment="1">
      <alignment horizontal="center" vertical="center" wrapText="1"/>
    </xf>
    <xf numFmtId="3"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left" vertical="top" wrapText="1"/>
    </xf>
    <xf numFmtId="0" fontId="3" fillId="0" borderId="0" xfId="0" applyFont="1"/>
    <xf numFmtId="0" fontId="1" fillId="0" borderId="0" xfId="0" applyFont="1" applyAlignment="1">
      <alignment horizontal="center" vertical="center"/>
    </xf>
    <xf numFmtId="0" fontId="4" fillId="0" borderId="0" xfId="0" applyFont="1"/>
    <xf numFmtId="0" fontId="3" fillId="0" borderId="0" xfId="0" applyFont="1" applyAlignment="1">
      <alignment horizontal="center"/>
    </xf>
    <xf numFmtId="0" fontId="1" fillId="0" borderId="0" xfId="0" applyFont="1" applyAlignment="1">
      <alignment horizontal="center" wrapText="1"/>
    </xf>
    <xf numFmtId="0" fontId="1" fillId="0" borderId="0" xfId="0" applyFont="1" applyAlignment="1">
      <alignment vertical="center"/>
    </xf>
    <xf numFmtId="0" fontId="3" fillId="0" borderId="0" xfId="0" applyFont="1" applyAlignment="1">
      <alignment horizontal="left" vertical="top" wrapText="1"/>
    </xf>
    <xf numFmtId="3" fontId="3" fillId="0" borderId="0" xfId="0" applyNumberFormat="1" applyFont="1" applyAlignment="1">
      <alignment horizontal="left" vertical="top" wrapText="1"/>
    </xf>
    <xf numFmtId="0" fontId="1" fillId="0" borderId="0" xfId="0" applyFont="1" applyAlignment="1">
      <alignment horizontal="left" vertical="center" wrapText="1"/>
    </xf>
    <xf numFmtId="0" fontId="1" fillId="0" borderId="0" xfId="0" applyFont="1" applyAlignment="1">
      <alignment wrapText="1"/>
    </xf>
    <xf numFmtId="0" fontId="1" fillId="0" borderId="0" xfId="0" applyFont="1" applyAlignment="1">
      <alignment vertical="top" wrapText="1"/>
    </xf>
    <xf numFmtId="3" fontId="1" fillId="0" borderId="0" xfId="0" applyNumberFormat="1" applyFont="1" applyAlignment="1">
      <alignment horizontal="center" vertical="center"/>
    </xf>
    <xf numFmtId="3" fontId="3" fillId="0" borderId="0" xfId="0" applyNumberFormat="1" applyFont="1" applyAlignment="1">
      <alignment horizontal="center" vertical="top" wrapText="1"/>
    </xf>
    <xf numFmtId="0" fontId="1" fillId="0" borderId="0" xfId="0" applyFont="1" applyAlignment="1">
      <alignment vertical="center" wrapText="1"/>
    </xf>
    <xf numFmtId="0" fontId="3" fillId="0" borderId="0" xfId="0" applyFont="1" applyAlignment="1">
      <alignment horizontal="left" vertical="center"/>
    </xf>
    <xf numFmtId="3" fontId="3" fillId="0" borderId="0" xfId="0" applyNumberFormat="1" applyFont="1" applyAlignment="1">
      <alignment horizontal="center" vertical="center"/>
    </xf>
    <xf numFmtId="0" fontId="3" fillId="0" borderId="0" xfId="0" applyFont="1" applyAlignment="1">
      <alignment horizontal="center" vertical="top" wrapText="1"/>
    </xf>
    <xf numFmtId="0" fontId="1" fillId="0" borderId="0" xfId="0" applyFont="1" applyAlignment="1">
      <alignment horizontal="center" vertical="top" wrapText="1"/>
    </xf>
    <xf numFmtId="0" fontId="8" fillId="4" borderId="0" xfId="0" applyFont="1" applyFill="1"/>
    <xf numFmtId="0" fontId="8" fillId="4" borderId="0" xfId="0" applyFont="1" applyFill="1" applyAlignment="1">
      <alignment horizontal="center"/>
    </xf>
    <xf numFmtId="0" fontId="3" fillId="0" borderId="0" xfId="0" applyFont="1" applyAlignment="1">
      <alignment vertical="center"/>
    </xf>
    <xf numFmtId="0" fontId="0" fillId="0" borderId="0" xfId="0" applyAlignment="1">
      <alignment horizontal="center"/>
    </xf>
    <xf numFmtId="0" fontId="3" fillId="0" borderId="0" xfId="0" applyFont="1" applyAlignment="1">
      <alignment horizontal="center" vertical="center"/>
    </xf>
    <xf numFmtId="0" fontId="1" fillId="0" borderId="0" xfId="0" applyFont="1" applyAlignment="1">
      <alignment horizontal="left" vertical="center"/>
    </xf>
    <xf numFmtId="3" fontId="1" fillId="0" borderId="0" xfId="0" applyNumberFormat="1" applyFont="1" applyAlignment="1">
      <alignment horizontal="center" vertical="center" wrapText="1"/>
    </xf>
    <xf numFmtId="3" fontId="3" fillId="0" borderId="0" xfId="0" applyNumberFormat="1" applyFont="1" applyAlignment="1">
      <alignment horizontal="center"/>
    </xf>
    <xf numFmtId="0" fontId="9" fillId="0" borderId="0" xfId="0" applyFont="1"/>
    <xf numFmtId="0" fontId="0" fillId="4" borderId="0" xfId="0" applyFill="1"/>
    <xf numFmtId="0" fontId="10" fillId="4" borderId="0" xfId="0" applyFont="1" applyFill="1"/>
    <xf numFmtId="0" fontId="8" fillId="0" borderId="0" xfId="0" applyFont="1"/>
    <xf numFmtId="0" fontId="6" fillId="0" borderId="0" xfId="0" applyFont="1"/>
    <xf numFmtId="9" fontId="1" fillId="0" borderId="0" xfId="0" applyNumberFormat="1" applyFont="1" applyAlignment="1">
      <alignment horizontal="center"/>
    </xf>
    <xf numFmtId="0" fontId="3" fillId="0" borderId="0" xfId="0" applyFont="1" applyAlignment="1">
      <alignment horizontal="left" vertical="center" wrapText="1"/>
    </xf>
    <xf numFmtId="0" fontId="11" fillId="0" borderId="0" xfId="0" applyFont="1"/>
    <xf numFmtId="0" fontId="1" fillId="0" borderId="0" xfId="0" applyFont="1" applyAlignment="1">
      <alignment horizontal="left"/>
    </xf>
    <xf numFmtId="9" fontId="0" fillId="0" borderId="0" xfId="0" applyNumberFormat="1" applyAlignment="1">
      <alignment horizontal="center"/>
    </xf>
    <xf numFmtId="0" fontId="3" fillId="0" borderId="0" xfId="0" applyFont="1" applyAlignment="1">
      <alignment horizontal="left"/>
    </xf>
    <xf numFmtId="0" fontId="2" fillId="0" borderId="0" xfId="0" applyFont="1" applyAlignment="1">
      <alignment horizontal="left"/>
    </xf>
    <xf numFmtId="0" fontId="3" fillId="3" borderId="0" xfId="0" applyFont="1" applyFill="1" applyAlignment="1">
      <alignment horizontal="left"/>
    </xf>
    <xf numFmtId="0" fontId="9" fillId="0" borderId="0" xfId="0" applyFont="1" applyAlignment="1">
      <alignment horizontal="center"/>
    </xf>
    <xf numFmtId="0" fontId="0" fillId="5" borderId="0" xfId="0" applyFill="1"/>
    <xf numFmtId="0" fontId="12" fillId="0" borderId="0" xfId="0" applyFont="1"/>
    <xf numFmtId="0" fontId="13" fillId="0" borderId="0" xfId="0" applyFont="1"/>
    <xf numFmtId="0" fontId="14" fillId="0" borderId="0" xfId="0" applyFont="1"/>
    <xf numFmtId="0" fontId="13" fillId="0" borderId="0" xfId="0" applyFont="1" applyAlignment="1">
      <alignment horizontal="left" vertical="top" wrapText="1"/>
    </xf>
    <xf numFmtId="0" fontId="8" fillId="0" borderId="0" xfId="0" applyFont="1" applyAlignment="1">
      <alignment horizontal="center"/>
    </xf>
    <xf numFmtId="0" fontId="3" fillId="3" borderId="0" xfId="0" applyFont="1" applyFill="1"/>
    <xf numFmtId="9" fontId="1" fillId="0" borderId="0" xfId="0" applyNumberFormat="1" applyFont="1" applyAlignment="1">
      <alignment horizontal="center" vertical="center"/>
    </xf>
    <xf numFmtId="0" fontId="8" fillId="4" borderId="0" xfId="0" applyFont="1" applyFill="1" applyAlignment="1">
      <alignment horizontal="center" wrapText="1"/>
    </xf>
    <xf numFmtId="0" fontId="13" fillId="0" borderId="0" xfId="0" applyFont="1" applyAlignment="1">
      <alignment vertical="top"/>
    </xf>
    <xf numFmtId="0" fontId="1" fillId="0" borderId="0" xfId="0" applyFont="1" applyAlignment="1">
      <alignment vertical="top"/>
    </xf>
    <xf numFmtId="0" fontId="0" fillId="0" borderId="0" xfId="0" applyAlignment="1">
      <alignment vertical="top" wrapText="1"/>
    </xf>
    <xf numFmtId="0" fontId="8" fillId="4" borderId="0" xfId="0" applyFont="1" applyFill="1" applyAlignment="1">
      <alignment horizontal="center" vertical="center"/>
    </xf>
    <xf numFmtId="0" fontId="8" fillId="4" borderId="0" xfId="0" applyFont="1" applyFill="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10" fillId="0" borderId="0" xfId="0" applyFont="1"/>
    <xf numFmtId="4" fontId="3" fillId="0" borderId="0" xfId="0" applyNumberFormat="1" applyFont="1" applyAlignment="1">
      <alignment horizontal="center" vertical="top" wrapText="1"/>
    </xf>
    <xf numFmtId="9" fontId="9" fillId="0" borderId="0" xfId="0" applyNumberFormat="1" applyFont="1" applyAlignment="1">
      <alignment horizontal="center"/>
    </xf>
    <xf numFmtId="9" fontId="3" fillId="0" borderId="0" xfId="0" applyNumberFormat="1" applyFont="1" applyAlignment="1">
      <alignment horizontal="center"/>
    </xf>
    <xf numFmtId="9" fontId="3" fillId="0" borderId="0" xfId="0" applyNumberFormat="1" applyFont="1" applyAlignment="1">
      <alignment horizontal="center" vertical="top" wrapText="1"/>
    </xf>
    <xf numFmtId="0" fontId="6" fillId="0" borderId="0" xfId="0" applyFont="1" applyAlignment="1">
      <alignment horizontal="center" vertical="center"/>
    </xf>
    <xf numFmtId="0" fontId="10" fillId="0" borderId="0" xfId="0" applyFont="1" applyAlignment="1">
      <alignment horizontal="center"/>
    </xf>
    <xf numFmtId="0" fontId="2" fillId="2" borderId="0" xfId="0" applyFont="1" applyFill="1"/>
    <xf numFmtId="0" fontId="16" fillId="2" borderId="0" xfId="0" applyFont="1" applyFill="1"/>
    <xf numFmtId="0" fontId="16" fillId="2" borderId="0" xfId="0" applyFont="1" applyFill="1" applyAlignment="1">
      <alignment horizontal="center"/>
    </xf>
    <xf numFmtId="0" fontId="1" fillId="3" borderId="0" xfId="0" applyFont="1" applyFill="1"/>
    <xf numFmtId="0" fontId="1" fillId="3" borderId="0" xfId="0" applyFont="1" applyFill="1" applyAlignment="1">
      <alignment horizontal="center"/>
    </xf>
    <xf numFmtId="0" fontId="17" fillId="0" borderId="0" xfId="0" applyFont="1"/>
    <xf numFmtId="0" fontId="2" fillId="6" borderId="0" xfId="0" applyFont="1" applyFill="1"/>
    <xf numFmtId="0" fontId="0" fillId="0" borderId="0" xfId="0" applyAlignment="1">
      <alignment horizontal="left" wrapText="1"/>
    </xf>
    <xf numFmtId="0" fontId="8" fillId="4" borderId="0" xfId="0" applyFont="1" applyFill="1" applyAlignment="1">
      <alignment vertical="center"/>
    </xf>
    <xf numFmtId="0" fontId="10" fillId="4" borderId="0" xfId="0" applyFont="1" applyFill="1" applyAlignment="1">
      <alignment vertical="center"/>
    </xf>
    <xf numFmtId="0" fontId="8" fillId="4" borderId="0" xfId="0" applyFont="1" applyFill="1" applyAlignment="1">
      <alignment horizontal="left"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wrapText="1"/>
    </xf>
    <xf numFmtId="0" fontId="15" fillId="4" borderId="0" xfId="0" applyFont="1" applyFill="1" applyAlignment="1">
      <alignment horizontal="left" vertical="top" wrapText="1"/>
    </xf>
    <xf numFmtId="0" fontId="19" fillId="0" borderId="0" xfId="3" applyAlignment="1"/>
    <xf numFmtId="0" fontId="18" fillId="0" borderId="0" xfId="0" applyFont="1" applyAlignment="1">
      <alignment vertical="top" wrapText="1"/>
    </xf>
    <xf numFmtId="0" fontId="0" fillId="0" borderId="0" xfId="0" applyAlignment="1">
      <alignment horizontal="left"/>
    </xf>
    <xf numFmtId="0" fontId="21" fillId="0" borderId="0" xfId="0" applyFont="1"/>
    <xf numFmtId="0" fontId="5" fillId="0" borderId="0" xfId="0" applyFont="1"/>
    <xf numFmtId="9" fontId="6" fillId="0" borderId="0" xfId="0" applyNumberFormat="1" applyFont="1" applyAlignment="1">
      <alignment horizontal="center"/>
    </xf>
    <xf numFmtId="0" fontId="15" fillId="4" borderId="0" xfId="0" applyFont="1" applyFill="1" applyAlignment="1">
      <alignment vertical="center"/>
    </xf>
    <xf numFmtId="9" fontId="8" fillId="4" borderId="0" xfId="0" applyNumberFormat="1" applyFont="1" applyFill="1" applyAlignment="1">
      <alignment horizontal="center"/>
    </xf>
    <xf numFmtId="0" fontId="1" fillId="4" borderId="0" xfId="0" applyFont="1" applyFill="1" applyAlignment="1">
      <alignment horizontal="left" vertical="center"/>
    </xf>
    <xf numFmtId="9" fontId="8" fillId="4" borderId="0" xfId="0" applyNumberFormat="1" applyFont="1" applyFill="1" applyAlignment="1">
      <alignment horizontal="center" vertical="center"/>
    </xf>
    <xf numFmtId="9" fontId="8" fillId="4" borderId="0" xfId="0" applyNumberFormat="1" applyFont="1" applyFill="1" applyAlignment="1">
      <alignment horizontal="center" vertical="center" wrapText="1"/>
    </xf>
    <xf numFmtId="0" fontId="0" fillId="4" borderId="0" xfId="0" applyFill="1" applyAlignment="1">
      <alignment vertical="center"/>
    </xf>
    <xf numFmtId="9" fontId="5" fillId="0" borderId="0" xfId="0" applyNumberFormat="1" applyFont="1" applyAlignment="1">
      <alignment horizontal="center"/>
    </xf>
    <xf numFmtId="0" fontId="3" fillId="0" borderId="0" xfId="1" applyNumberFormat="1" applyFont="1" applyBorder="1" applyAlignment="1">
      <alignment horizontal="center"/>
    </xf>
    <xf numFmtId="0" fontId="1" fillId="4" borderId="0" xfId="0" applyFont="1" applyFill="1"/>
    <xf numFmtId="9" fontId="9" fillId="0" borderId="0" xfId="0" applyNumberFormat="1" applyFont="1" applyAlignment="1">
      <alignment horizontal="center" vertical="center"/>
    </xf>
    <xf numFmtId="0" fontId="5" fillId="4" borderId="0" xfId="0" applyFont="1" applyFill="1"/>
    <xf numFmtId="9" fontId="5" fillId="0" borderId="0" xfId="0" applyNumberFormat="1" applyFont="1" applyAlignment="1">
      <alignment horizontal="center" vertical="center"/>
    </xf>
    <xf numFmtId="9" fontId="6" fillId="0" borderId="0" xfId="0" applyNumberFormat="1" applyFont="1" applyAlignment="1">
      <alignment horizontal="center" vertical="center"/>
    </xf>
    <xf numFmtId="9" fontId="3" fillId="0" borderId="0" xfId="1" applyNumberFormat="1" applyFont="1" applyBorder="1" applyAlignment="1">
      <alignment horizontal="center"/>
    </xf>
    <xf numFmtId="9" fontId="3" fillId="0" borderId="0" xfId="0" applyNumberFormat="1" applyFont="1" applyAlignment="1">
      <alignment horizontal="center" vertical="center"/>
    </xf>
    <xf numFmtId="0" fontId="22" fillId="0" borderId="0" xfId="0" applyFont="1"/>
    <xf numFmtId="0" fontId="0" fillId="0" borderId="0" xfId="0" applyAlignment="1">
      <alignment vertical="center" wrapText="1"/>
    </xf>
    <xf numFmtId="9" fontId="0" fillId="0" borderId="0" xfId="2" applyFont="1" applyFill="1" applyBorder="1"/>
    <xf numFmtId="0" fontId="13" fillId="0" borderId="0" xfId="0" applyFont="1" applyAlignment="1">
      <alignment vertical="top" wrapText="1"/>
    </xf>
    <xf numFmtId="0" fontId="23" fillId="4" borderId="1" xfId="0" applyFont="1" applyFill="1" applyBorder="1" applyAlignment="1">
      <alignment horizontal="left" vertical="center" wrapText="1"/>
    </xf>
    <xf numFmtId="0" fontId="23" fillId="4" borderId="2" xfId="0" applyFont="1" applyFill="1" applyBorder="1" applyAlignment="1">
      <alignment horizontal="left" vertical="center"/>
    </xf>
    <xf numFmtId="0" fontId="23" fillId="4" borderId="2" xfId="0" applyFont="1" applyFill="1" applyBorder="1" applyAlignment="1">
      <alignment horizontal="left" vertical="center" wrapText="1"/>
    </xf>
    <xf numFmtId="49" fontId="8" fillId="4" borderId="2" xfId="0" applyNumberFormat="1" applyFont="1" applyFill="1" applyBorder="1" applyAlignment="1">
      <alignment horizontal="left" vertical="center" wrapText="1"/>
    </xf>
    <xf numFmtId="0" fontId="20" fillId="8" borderId="3" xfId="0" applyFont="1" applyFill="1" applyBorder="1" applyAlignment="1">
      <alignment vertical="top" wrapText="1"/>
    </xf>
    <xf numFmtId="0" fontId="20" fillId="8" borderId="4" xfId="0" applyFont="1" applyFill="1" applyBorder="1" applyAlignment="1">
      <alignment vertical="top"/>
    </xf>
    <xf numFmtId="0" fontId="20" fillId="0" borderId="3" xfId="0" applyFont="1" applyBorder="1" applyAlignment="1">
      <alignment vertical="top" wrapText="1"/>
    </xf>
    <xf numFmtId="0" fontId="20" fillId="0" borderId="4" xfId="0" applyFont="1" applyBorder="1" applyAlignment="1">
      <alignment vertical="top"/>
    </xf>
    <xf numFmtId="0" fontId="20" fillId="0" borderId="5" xfId="0" applyFont="1" applyBorder="1" applyAlignment="1">
      <alignment vertical="top" wrapText="1"/>
    </xf>
    <xf numFmtId="0" fontId="20" fillId="7" borderId="10" xfId="0" applyFont="1" applyFill="1" applyBorder="1" applyAlignment="1">
      <alignment vertical="top" wrapText="1"/>
    </xf>
    <xf numFmtId="0" fontId="20" fillId="0" borderId="11" xfId="0" applyFont="1" applyBorder="1" applyAlignment="1">
      <alignment vertical="top" wrapText="1"/>
    </xf>
    <xf numFmtId="0" fontId="20" fillId="0" borderId="9" xfId="0" applyFont="1" applyBorder="1" applyAlignment="1">
      <alignment vertical="top"/>
    </xf>
    <xf numFmtId="0" fontId="20" fillId="0" borderId="10" xfId="0" applyFont="1" applyBorder="1" applyAlignment="1">
      <alignment vertical="top" wrapText="1"/>
    </xf>
    <xf numFmtId="0" fontId="20" fillId="8" borderId="15" xfId="0" applyFont="1" applyFill="1" applyBorder="1" applyAlignment="1">
      <alignment vertical="top" wrapText="1"/>
    </xf>
    <xf numFmtId="0" fontId="20" fillId="8" borderId="16" xfId="0" applyFont="1" applyFill="1" applyBorder="1" applyAlignment="1">
      <alignment vertical="top" wrapText="1"/>
    </xf>
    <xf numFmtId="0" fontId="20" fillId="8" borderId="17" xfId="0" applyFont="1" applyFill="1" applyBorder="1" applyAlignment="1">
      <alignmen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20" fillId="8" borderId="20" xfId="0" applyFont="1" applyFill="1" applyBorder="1" applyAlignment="1">
      <alignment vertical="top" wrapText="1"/>
    </xf>
    <xf numFmtId="0" fontId="20" fillId="8" borderId="21" xfId="0" applyFont="1" applyFill="1" applyBorder="1" applyAlignment="1">
      <alignment vertical="top" wrapText="1"/>
    </xf>
    <xf numFmtId="0" fontId="1" fillId="0" borderId="0" xfId="1" applyNumberFormat="1" applyFont="1" applyBorder="1" applyAlignment="1">
      <alignment horizontal="center" vertical="center"/>
    </xf>
    <xf numFmtId="0" fontId="3" fillId="0" borderId="0" xfId="1" applyNumberFormat="1" applyFont="1" applyBorder="1" applyAlignment="1">
      <alignment horizontal="center" vertical="center"/>
    </xf>
    <xf numFmtId="0" fontId="0" fillId="0" borderId="0" xfId="0" applyAlignment="1">
      <alignment horizontal="right"/>
    </xf>
    <xf numFmtId="0" fontId="19" fillId="0" borderId="0" xfId="3" applyAlignment="1">
      <alignment horizontal="left" wrapText="1"/>
    </xf>
    <xf numFmtId="0" fontId="28" fillId="0" borderId="0" xfId="0" applyFont="1"/>
    <xf numFmtId="0" fontId="8" fillId="4" borderId="0" xfId="0" applyFont="1" applyFill="1" applyAlignment="1">
      <alignment horizontal="left" vertical="top" wrapText="1"/>
    </xf>
    <xf numFmtId="0" fontId="19" fillId="0" borderId="0" xfId="3" applyAlignment="1">
      <alignment wrapText="1"/>
    </xf>
    <xf numFmtId="0" fontId="8" fillId="4" borderId="25" xfId="0" applyFont="1" applyFill="1" applyBorder="1" applyAlignment="1">
      <alignment horizontal="left" vertical="center" wrapText="1"/>
    </xf>
    <xf numFmtId="0" fontId="24" fillId="7" borderId="26" xfId="0" applyFont="1" applyFill="1" applyBorder="1" applyAlignment="1">
      <alignment vertical="top" wrapText="1"/>
    </xf>
    <xf numFmtId="0" fontId="20" fillId="5" borderId="27" xfId="0" applyFont="1" applyFill="1" applyBorder="1" applyAlignment="1">
      <alignment vertical="top"/>
    </xf>
    <xf numFmtId="0" fontId="20" fillId="5" borderId="27" xfId="0" applyFont="1" applyFill="1" applyBorder="1" applyAlignment="1">
      <alignment vertical="top" wrapText="1"/>
    </xf>
    <xf numFmtId="49" fontId="20" fillId="5" borderId="27" xfId="0" applyNumberFormat="1" applyFont="1" applyFill="1" applyBorder="1" applyAlignment="1">
      <alignment vertical="top" wrapText="1"/>
    </xf>
    <xf numFmtId="0" fontId="20" fillId="5" borderId="28" xfId="0" applyFont="1" applyFill="1" applyBorder="1" applyAlignment="1">
      <alignment vertical="top" wrapText="1"/>
    </xf>
    <xf numFmtId="0" fontId="25" fillId="7" borderId="29" xfId="0" applyFont="1" applyFill="1" applyBorder="1" applyAlignment="1">
      <alignment vertical="top"/>
    </xf>
    <xf numFmtId="0" fontId="20" fillId="5" borderId="30" xfId="0" applyFont="1" applyFill="1" applyBorder="1" applyAlignment="1">
      <alignment vertical="top"/>
    </xf>
    <xf numFmtId="49" fontId="20" fillId="5" borderId="29" xfId="0" applyNumberFormat="1" applyFont="1" applyFill="1" applyBorder="1" applyAlignment="1">
      <alignment vertical="top"/>
    </xf>
    <xf numFmtId="0" fontId="20" fillId="5" borderId="31" xfId="0" applyFont="1" applyFill="1" applyBorder="1" applyAlignment="1">
      <alignment vertical="top"/>
    </xf>
    <xf numFmtId="0" fontId="20" fillId="8" borderId="4" xfId="0" applyFont="1" applyFill="1" applyBorder="1" applyAlignment="1">
      <alignment vertical="top" wrapText="1"/>
    </xf>
    <xf numFmtId="49" fontId="20" fillId="8" borderId="32" xfId="0" applyNumberFormat="1" applyFont="1" applyFill="1" applyBorder="1" applyAlignment="1">
      <alignment vertical="top" wrapText="1"/>
    </xf>
    <xf numFmtId="49" fontId="19" fillId="8" borderId="33" xfId="3" applyNumberFormat="1" applyFill="1" applyBorder="1" applyAlignment="1">
      <alignment vertical="top" wrapText="1"/>
    </xf>
    <xf numFmtId="0" fontId="20" fillId="0" borderId="4" xfId="0" applyFont="1" applyBorder="1" applyAlignment="1">
      <alignment vertical="top" wrapText="1"/>
    </xf>
    <xf numFmtId="49" fontId="20" fillId="0" borderId="32" xfId="0" applyNumberFormat="1" applyFont="1" applyBorder="1" applyAlignment="1">
      <alignment vertical="top" wrapText="1"/>
    </xf>
    <xf numFmtId="49" fontId="19" fillId="0" borderId="33" xfId="3" applyNumberFormat="1" applyBorder="1" applyAlignment="1">
      <alignment vertical="top" wrapText="1"/>
    </xf>
    <xf numFmtId="0" fontId="20" fillId="8" borderId="34" xfId="0" applyFont="1" applyFill="1" applyBorder="1" applyAlignment="1">
      <alignment vertical="top" wrapText="1"/>
    </xf>
    <xf numFmtId="0" fontId="20" fillId="0" borderId="34" xfId="0" applyFont="1" applyBorder="1" applyAlignment="1">
      <alignment vertical="top" wrapText="1"/>
    </xf>
    <xf numFmtId="49" fontId="20" fillId="0" borderId="33" xfId="0" applyNumberFormat="1" applyFont="1" applyBorder="1" applyAlignment="1">
      <alignment vertical="top" wrapText="1"/>
    </xf>
    <xf numFmtId="0" fontId="19" fillId="8" borderId="34" xfId="3" applyFill="1" applyBorder="1" applyAlignment="1">
      <alignment vertical="top" wrapText="1"/>
    </xf>
    <xf numFmtId="0" fontId="19" fillId="0" borderId="34" xfId="3" applyBorder="1" applyAlignment="1">
      <alignment vertical="top" wrapText="1"/>
    </xf>
    <xf numFmtId="49" fontId="20" fillId="8" borderId="33" xfId="0" applyNumberFormat="1" applyFont="1" applyFill="1" applyBorder="1" applyAlignment="1">
      <alignment vertical="top" wrapText="1"/>
    </xf>
    <xf numFmtId="49" fontId="20" fillId="7" borderId="32" xfId="0" applyNumberFormat="1" applyFont="1" applyFill="1" applyBorder="1" applyAlignment="1">
      <alignment vertical="top" wrapText="1"/>
    </xf>
    <xf numFmtId="0" fontId="20" fillId="7" borderId="35" xfId="0" applyFont="1" applyFill="1" applyBorder="1" applyAlignment="1">
      <alignment vertical="top" wrapText="1"/>
    </xf>
    <xf numFmtId="0" fontId="20" fillId="8" borderId="36" xfId="0" applyFont="1" applyFill="1" applyBorder="1" applyAlignment="1">
      <alignment vertical="top" wrapText="1"/>
    </xf>
    <xf numFmtId="0" fontId="20" fillId="8" borderId="9" xfId="0" applyFont="1" applyFill="1" applyBorder="1" applyAlignment="1">
      <alignment vertical="top"/>
    </xf>
    <xf numFmtId="0" fontId="20" fillId="8" borderId="10" xfId="0" applyFont="1" applyFill="1" applyBorder="1" applyAlignment="1">
      <alignment vertical="top" wrapText="1"/>
    </xf>
    <xf numFmtId="0" fontId="20" fillId="8" borderId="35" xfId="0" applyFont="1" applyFill="1" applyBorder="1" applyAlignment="1">
      <alignment vertical="top" wrapText="1"/>
    </xf>
    <xf numFmtId="0" fontId="20" fillId="0" borderId="35" xfId="0" applyFont="1" applyBorder="1" applyAlignment="1">
      <alignment vertical="top" wrapText="1"/>
    </xf>
    <xf numFmtId="0" fontId="20" fillId="8" borderId="11" xfId="0" applyFont="1" applyFill="1" applyBorder="1" applyAlignment="1">
      <alignment vertical="top" wrapText="1"/>
    </xf>
    <xf numFmtId="9" fontId="20" fillId="8" borderId="35" xfId="0" applyNumberFormat="1" applyFont="1" applyFill="1" applyBorder="1" applyAlignment="1">
      <alignment horizontal="left" vertical="top" wrapText="1"/>
    </xf>
    <xf numFmtId="0" fontId="1" fillId="0" borderId="35" xfId="3" applyFont="1" applyBorder="1" applyAlignment="1">
      <alignment vertical="top" wrapText="1"/>
    </xf>
    <xf numFmtId="0" fontId="1" fillId="8" borderId="35" xfId="3" applyFont="1" applyFill="1" applyBorder="1" applyAlignment="1">
      <alignment vertical="top" wrapText="1"/>
    </xf>
    <xf numFmtId="0" fontId="19" fillId="0" borderId="35" xfId="3" applyBorder="1" applyAlignment="1">
      <alignment vertical="top" wrapText="1"/>
    </xf>
    <xf numFmtId="0" fontId="20" fillId="8" borderId="35" xfId="0" applyFont="1" applyFill="1" applyBorder="1" applyAlignment="1">
      <alignment wrapText="1"/>
    </xf>
    <xf numFmtId="0" fontId="20" fillId="8" borderId="37" xfId="0" applyFont="1" applyFill="1" applyBorder="1" applyAlignment="1">
      <alignment vertical="top" wrapText="1"/>
    </xf>
    <xf numFmtId="0" fontId="20" fillId="8" borderId="38" xfId="0" applyFont="1" applyFill="1" applyBorder="1" applyAlignment="1">
      <alignment vertical="top"/>
    </xf>
    <xf numFmtId="0" fontId="20" fillId="8" borderId="39" xfId="0" applyFont="1" applyFill="1" applyBorder="1" applyAlignment="1">
      <alignment vertical="top" wrapText="1"/>
    </xf>
    <xf numFmtId="0" fontId="19" fillId="8" borderId="40" xfId="3" applyFill="1" applyBorder="1" applyAlignment="1">
      <alignment vertical="top" wrapText="1"/>
    </xf>
    <xf numFmtId="0" fontId="19" fillId="0" borderId="33" xfId="3" applyFill="1" applyBorder="1" applyAlignment="1">
      <alignment vertical="top" wrapText="1"/>
    </xf>
    <xf numFmtId="49" fontId="19" fillId="0" borderId="33" xfId="3" applyNumberFormat="1" applyFill="1" applyBorder="1" applyAlignment="1">
      <alignment vertical="top" wrapText="1"/>
    </xf>
    <xf numFmtId="0" fontId="19" fillId="0" borderId="34" xfId="3" applyFill="1" applyBorder="1" applyAlignment="1">
      <alignment vertical="top" wrapText="1"/>
    </xf>
    <xf numFmtId="0" fontId="19" fillId="9" borderId="33" xfId="3" applyFill="1" applyBorder="1" applyAlignment="1">
      <alignment vertical="top" wrapText="1"/>
    </xf>
    <xf numFmtId="49" fontId="19" fillId="9" borderId="33" xfId="3" applyNumberFormat="1" applyFill="1" applyBorder="1" applyAlignment="1">
      <alignment vertical="top" wrapText="1"/>
    </xf>
    <xf numFmtId="0" fontId="20" fillId="9" borderId="3" xfId="0" applyFont="1" applyFill="1" applyBorder="1" applyAlignment="1">
      <alignment vertical="top" wrapText="1"/>
    </xf>
    <xf numFmtId="0" fontId="20" fillId="9" borderId="4" xfId="0" applyFont="1" applyFill="1" applyBorder="1" applyAlignment="1">
      <alignment vertical="top"/>
    </xf>
    <xf numFmtId="0" fontId="20" fillId="9" borderId="4" xfId="0" applyFont="1" applyFill="1" applyBorder="1" applyAlignment="1">
      <alignment vertical="top" wrapText="1"/>
    </xf>
    <xf numFmtId="49" fontId="20" fillId="9" borderId="32" xfId="0" applyNumberFormat="1" applyFont="1" applyFill="1" applyBorder="1" applyAlignment="1">
      <alignment vertical="top" wrapText="1"/>
    </xf>
    <xf numFmtId="0" fontId="20" fillId="9" borderId="34" xfId="0" applyFont="1" applyFill="1" applyBorder="1" applyAlignment="1">
      <alignment vertical="top" wrapText="1"/>
    </xf>
    <xf numFmtId="49" fontId="20" fillId="9" borderId="33" xfId="0" applyNumberFormat="1" applyFont="1" applyFill="1" applyBorder="1" applyAlignment="1">
      <alignment vertical="top" wrapText="1"/>
    </xf>
    <xf numFmtId="0" fontId="20" fillId="9" borderId="5" xfId="0" applyFont="1" applyFill="1" applyBorder="1" applyAlignment="1">
      <alignment vertical="top" wrapText="1"/>
    </xf>
    <xf numFmtId="0" fontId="19" fillId="9" borderId="34" xfId="3" applyFill="1" applyBorder="1" applyAlignment="1">
      <alignment vertical="top" wrapText="1"/>
    </xf>
    <xf numFmtId="0" fontId="21" fillId="0" borderId="0" xfId="0" applyFont="1" applyAlignment="1">
      <alignment horizontal="left" vertical="center"/>
    </xf>
    <xf numFmtId="9" fontId="0" fillId="0" borderId="0" xfId="0" applyNumberFormat="1" applyAlignment="1">
      <alignment horizontal="center" vertical="center"/>
    </xf>
    <xf numFmtId="0" fontId="20" fillId="10" borderId="20" xfId="0" applyFont="1" applyFill="1" applyBorder="1" applyAlignment="1">
      <alignment vertical="top" wrapText="1"/>
    </xf>
    <xf numFmtId="0" fontId="20" fillId="10" borderId="3" xfId="0" applyFont="1" applyFill="1" applyBorder="1" applyAlignment="1">
      <alignment vertical="top" wrapText="1"/>
    </xf>
    <xf numFmtId="0" fontId="20" fillId="10" borderId="21" xfId="0" applyFont="1" applyFill="1" applyBorder="1" applyAlignment="1">
      <alignment vertical="top" wrapText="1"/>
    </xf>
    <xf numFmtId="0" fontId="5" fillId="0" borderId="0" xfId="0" applyFont="1" applyAlignment="1">
      <alignment horizontal="center"/>
    </xf>
    <xf numFmtId="0" fontId="27" fillId="0" borderId="14" xfId="0" applyFont="1" applyBorder="1" applyAlignment="1">
      <alignment vertical="top" wrapText="1"/>
    </xf>
    <xf numFmtId="0" fontId="20" fillId="0" borderId="13" xfId="0" applyFont="1" applyBorder="1" applyAlignment="1">
      <alignment vertical="top"/>
    </xf>
    <xf numFmtId="0" fontId="20" fillId="0" borderId="12" xfId="0" applyFont="1" applyBorder="1" applyAlignment="1">
      <alignment vertical="top" wrapText="1"/>
    </xf>
    <xf numFmtId="0" fontId="20" fillId="0" borderId="46" xfId="0" applyFont="1" applyBorder="1" applyAlignment="1">
      <alignment vertical="top"/>
    </xf>
    <xf numFmtId="0" fontId="20" fillId="0" borderId="49" xfId="0" applyFont="1" applyBorder="1" applyAlignment="1">
      <alignment vertical="top" wrapText="1"/>
    </xf>
    <xf numFmtId="0" fontId="20" fillId="8" borderId="48" xfId="0" applyFont="1" applyFill="1" applyBorder="1" applyAlignment="1">
      <alignment vertical="top" wrapText="1"/>
    </xf>
    <xf numFmtId="0" fontId="20" fillId="10" borderId="18" xfId="0" applyFont="1" applyFill="1" applyBorder="1" applyAlignment="1">
      <alignment vertical="top" wrapText="1"/>
    </xf>
    <xf numFmtId="0" fontId="20" fillId="10" borderId="19" xfId="0" applyFont="1" applyFill="1" applyBorder="1" applyAlignment="1">
      <alignment vertical="top" wrapText="1"/>
    </xf>
    <xf numFmtId="0" fontId="20" fillId="10" borderId="0" xfId="0" applyFont="1" applyFill="1" applyAlignment="1">
      <alignment vertical="top"/>
    </xf>
    <xf numFmtId="0" fontId="20" fillId="0" borderId="20" xfId="0" applyFont="1" applyBorder="1" applyAlignment="1">
      <alignment vertical="top" wrapText="1"/>
    </xf>
    <xf numFmtId="0" fontId="20" fillId="0" borderId="21" xfId="0" applyFont="1" applyBorder="1" applyAlignment="1">
      <alignment vertical="top" wrapText="1"/>
    </xf>
    <xf numFmtId="0" fontId="20" fillId="0" borderId="18" xfId="0" applyFont="1" applyBorder="1" applyAlignment="1">
      <alignment vertical="top" wrapText="1"/>
    </xf>
    <xf numFmtId="0" fontId="20" fillId="0" borderId="0" xfId="0" applyFont="1" applyAlignment="1">
      <alignment vertical="top"/>
    </xf>
    <xf numFmtId="0" fontId="20" fillId="0" borderId="19" xfId="0" applyFont="1" applyBorder="1" applyAlignment="1">
      <alignment vertical="top" wrapText="1"/>
    </xf>
    <xf numFmtId="0" fontId="20" fillId="10" borderId="22" xfId="0" applyFont="1" applyFill="1" applyBorder="1" applyAlignment="1">
      <alignment vertical="top" wrapText="1"/>
    </xf>
    <xf numFmtId="0" fontId="20" fillId="10" borderId="23" xfId="0" applyFont="1" applyFill="1" applyBorder="1" applyAlignment="1">
      <alignment vertical="top"/>
    </xf>
    <xf numFmtId="0" fontId="20" fillId="10" borderId="24" xfId="0" applyFont="1" applyFill="1" applyBorder="1" applyAlignment="1">
      <alignment vertical="top" wrapText="1"/>
    </xf>
    <xf numFmtId="0" fontId="20" fillId="10" borderId="4" xfId="0" applyFont="1" applyFill="1" applyBorder="1" applyAlignment="1">
      <alignment vertical="top"/>
    </xf>
    <xf numFmtId="0" fontId="20" fillId="10" borderId="4" xfId="0" applyFont="1" applyFill="1" applyBorder="1" applyAlignment="1">
      <alignment vertical="top" wrapText="1"/>
    </xf>
    <xf numFmtId="49" fontId="20" fillId="10" borderId="32" xfId="0" applyNumberFormat="1" applyFont="1" applyFill="1" applyBorder="1" applyAlignment="1">
      <alignment vertical="top" wrapText="1"/>
    </xf>
    <xf numFmtId="0" fontId="20" fillId="10" borderId="34" xfId="0" applyFont="1" applyFill="1" applyBorder="1" applyAlignment="1">
      <alignment vertical="top" wrapText="1"/>
    </xf>
    <xf numFmtId="0" fontId="19" fillId="10" borderId="34" xfId="3" applyFill="1" applyBorder="1" applyAlignment="1">
      <alignment vertical="top" wrapText="1"/>
    </xf>
    <xf numFmtId="0" fontId="20" fillId="10" borderId="5" xfId="0" applyFont="1" applyFill="1" applyBorder="1" applyAlignment="1">
      <alignment vertical="top" wrapText="1"/>
    </xf>
    <xf numFmtId="0" fontId="20" fillId="0" borderId="33" xfId="0" applyFont="1" applyBorder="1" applyAlignment="1">
      <alignment vertical="top" wrapText="1"/>
    </xf>
    <xf numFmtId="0" fontId="19" fillId="0" borderId="47" xfId="3" applyFill="1" applyBorder="1" applyAlignment="1">
      <alignment vertical="top" wrapText="1"/>
    </xf>
    <xf numFmtId="0" fontId="20" fillId="10" borderId="33" xfId="0" applyFont="1" applyFill="1" applyBorder="1" applyAlignment="1">
      <alignment vertical="top" wrapText="1"/>
    </xf>
    <xf numFmtId="0" fontId="19" fillId="10" borderId="33" xfId="3" applyFill="1" applyBorder="1" applyAlignment="1">
      <alignment vertical="top" wrapText="1"/>
    </xf>
    <xf numFmtId="0" fontId="26" fillId="10" borderId="33" xfId="0" applyFont="1" applyFill="1" applyBorder="1" applyAlignment="1">
      <alignment vertical="top" wrapText="1"/>
    </xf>
    <xf numFmtId="9" fontId="5" fillId="0" borderId="0" xfId="0" applyNumberFormat="1" applyFont="1"/>
    <xf numFmtId="9" fontId="0" fillId="0" borderId="0" xfId="0" applyNumberFormat="1"/>
    <xf numFmtId="10" fontId="0" fillId="0" borderId="0" xfId="0" applyNumberFormat="1"/>
    <xf numFmtId="164" fontId="3" fillId="0" borderId="0" xfId="0" applyNumberFormat="1" applyFont="1" applyAlignment="1">
      <alignment horizontal="center" vertical="center"/>
    </xf>
    <xf numFmtId="0" fontId="9" fillId="0" borderId="0" xfId="0" applyFont="1" applyAlignment="1">
      <alignment horizontal="left"/>
    </xf>
    <xf numFmtId="0" fontId="9" fillId="7" borderId="0" xfId="0" applyFont="1" applyFill="1" applyAlignment="1">
      <alignment horizontal="left" vertical="top" wrapText="1"/>
    </xf>
    <xf numFmtId="0" fontId="18" fillId="4" borderId="0" xfId="0" applyFont="1" applyFill="1" applyAlignment="1">
      <alignment horizontal="center" vertical="top" wrapText="1"/>
    </xf>
    <xf numFmtId="0" fontId="0" fillId="0" borderId="0" xfId="0" applyAlignment="1">
      <alignment horizontal="left" wrapText="1"/>
    </xf>
    <xf numFmtId="0" fontId="30" fillId="0" borderId="0" xfId="0" applyFont="1" applyAlignment="1">
      <alignment horizontal="left" wrapText="1"/>
    </xf>
    <xf numFmtId="0" fontId="24" fillId="7" borderId="6" xfId="0" applyFont="1" applyFill="1" applyBorder="1" applyAlignment="1">
      <alignment horizontal="left" vertical="top" wrapText="1"/>
    </xf>
    <xf numFmtId="0" fontId="24" fillId="7" borderId="7" xfId="0" applyFont="1" applyFill="1" applyBorder="1" applyAlignment="1">
      <alignment horizontal="left" vertical="top" wrapText="1"/>
    </xf>
    <xf numFmtId="0" fontId="20" fillId="0" borderId="8" xfId="0" applyFont="1" applyBorder="1" applyAlignment="1">
      <alignment horizontal="left" vertical="top" wrapText="1"/>
    </xf>
    <xf numFmtId="0" fontId="20" fillId="0" borderId="43" xfId="0" applyFont="1" applyBorder="1" applyAlignment="1">
      <alignment horizontal="left" vertical="top" wrapText="1"/>
    </xf>
    <xf numFmtId="0" fontId="20" fillId="0" borderId="7" xfId="0" applyFont="1" applyBorder="1" applyAlignment="1">
      <alignment horizontal="left" vertical="top"/>
    </xf>
    <xf numFmtId="0" fontId="20" fillId="0" borderId="44" xfId="0" applyFont="1" applyBorder="1" applyAlignment="1">
      <alignment horizontal="left" vertical="top"/>
    </xf>
    <xf numFmtId="0" fontId="20" fillId="0" borderId="6" xfId="0" applyFont="1" applyBorder="1" applyAlignment="1">
      <alignment horizontal="left" vertical="top" wrapText="1"/>
    </xf>
    <xf numFmtId="0" fontId="20" fillId="0" borderId="45" xfId="0" applyFont="1" applyBorder="1" applyAlignment="1">
      <alignment horizontal="left" vertical="top" wrapText="1"/>
    </xf>
    <xf numFmtId="49" fontId="20" fillId="0" borderId="41" xfId="0" applyNumberFormat="1" applyFont="1" applyBorder="1" applyAlignment="1">
      <alignment horizontal="center" vertical="top" wrapText="1"/>
    </xf>
    <xf numFmtId="49" fontId="20" fillId="0" borderId="42" xfId="0" applyNumberFormat="1" applyFont="1" applyBorder="1" applyAlignment="1">
      <alignment horizontal="center" vertical="top" wrapText="1"/>
    </xf>
    <xf numFmtId="49" fontId="20" fillId="8" borderId="41" xfId="0" applyNumberFormat="1" applyFont="1" applyFill="1" applyBorder="1" applyAlignment="1">
      <alignment horizontal="left" vertical="top" wrapText="1"/>
    </xf>
    <xf numFmtId="49" fontId="20" fillId="8" borderId="42" xfId="0" applyNumberFormat="1" applyFont="1" applyFill="1" applyBorder="1" applyAlignment="1">
      <alignment horizontal="left" vertical="top" wrapText="1"/>
    </xf>
    <xf numFmtId="0" fontId="20" fillId="8" borderId="8" xfId="0" applyFont="1" applyFill="1" applyBorder="1" applyAlignment="1">
      <alignment horizontal="left" vertical="top" wrapText="1"/>
    </xf>
    <xf numFmtId="0" fontId="20" fillId="8" borderId="43" xfId="0" applyFont="1" applyFill="1" applyBorder="1" applyAlignment="1">
      <alignment horizontal="left" vertical="top" wrapText="1"/>
    </xf>
    <xf numFmtId="0" fontId="20" fillId="8" borderId="7" xfId="0" applyFont="1" applyFill="1" applyBorder="1" applyAlignment="1">
      <alignment horizontal="left" vertical="top"/>
    </xf>
    <xf numFmtId="0" fontId="20" fillId="8" borderId="44" xfId="0" applyFont="1" applyFill="1" applyBorder="1" applyAlignment="1">
      <alignment horizontal="left" vertical="top"/>
    </xf>
    <xf numFmtId="0" fontId="20" fillId="8" borderId="6" xfId="0" applyFont="1" applyFill="1" applyBorder="1" applyAlignment="1">
      <alignment horizontal="left" vertical="top" wrapText="1"/>
    </xf>
    <xf numFmtId="0" fontId="20" fillId="8" borderId="45" xfId="0" applyFont="1" applyFill="1" applyBorder="1" applyAlignment="1">
      <alignment horizontal="left" vertical="top" wrapText="1"/>
    </xf>
    <xf numFmtId="49" fontId="20" fillId="9" borderId="41" xfId="0" applyNumberFormat="1" applyFont="1" applyFill="1" applyBorder="1" applyAlignment="1">
      <alignment horizontal="left" vertical="top" wrapText="1"/>
    </xf>
    <xf numFmtId="49" fontId="20" fillId="9" borderId="42" xfId="0" applyNumberFormat="1" applyFont="1" applyFill="1" applyBorder="1" applyAlignment="1">
      <alignment horizontal="left" vertical="top" wrapText="1"/>
    </xf>
    <xf numFmtId="0" fontId="20" fillId="9" borderId="8" xfId="0" applyFont="1" applyFill="1" applyBorder="1" applyAlignment="1">
      <alignment horizontal="center" vertical="top" wrapText="1"/>
    </xf>
    <xf numFmtId="0" fontId="20" fillId="9" borderId="43" xfId="0" applyFont="1" applyFill="1" applyBorder="1" applyAlignment="1">
      <alignment horizontal="center" vertical="top" wrapText="1"/>
    </xf>
    <xf numFmtId="0" fontId="20" fillId="9" borderId="7" xfId="0" applyFont="1" applyFill="1" applyBorder="1" applyAlignment="1">
      <alignment horizontal="left" vertical="top"/>
    </xf>
    <xf numFmtId="0" fontId="20" fillId="9" borderId="44" xfId="0" applyFont="1" applyFill="1" applyBorder="1" applyAlignment="1">
      <alignment horizontal="left" vertical="top"/>
    </xf>
    <xf numFmtId="0" fontId="20" fillId="9" borderId="6" xfId="0" applyFont="1" applyFill="1" applyBorder="1" applyAlignment="1">
      <alignment horizontal="left" vertical="top" wrapText="1"/>
    </xf>
    <xf numFmtId="0" fontId="20" fillId="9" borderId="45" xfId="0" applyFont="1" applyFill="1" applyBorder="1" applyAlignment="1">
      <alignment horizontal="left" vertical="top" wrapText="1"/>
    </xf>
    <xf numFmtId="0" fontId="22" fillId="0" borderId="0" xfId="0" applyFont="1" applyAlignment="1">
      <alignment horizontal="left" wrapText="1"/>
    </xf>
    <xf numFmtId="0" fontId="21" fillId="0" borderId="0" xfId="0" applyFont="1" applyAlignment="1">
      <alignment horizontal="left" wrapText="1"/>
    </xf>
    <xf numFmtId="0" fontId="3" fillId="0" borderId="0" xfId="0" applyFont="1" applyAlignment="1">
      <alignment horizontal="left"/>
    </xf>
    <xf numFmtId="0" fontId="8" fillId="4" borderId="0" xfId="0" applyFont="1" applyFill="1" applyAlignment="1">
      <alignment horizontal="left" vertical="center"/>
    </xf>
    <xf numFmtId="0" fontId="8" fillId="4" borderId="0" xfId="0" applyFont="1" applyFill="1" applyAlignment="1">
      <alignment horizontal="left" vertical="center" wrapText="1"/>
    </xf>
    <xf numFmtId="0" fontId="8" fillId="4" borderId="0" xfId="0" applyFont="1" applyFill="1" applyAlignment="1">
      <alignment horizontal="left" vertical="top" wrapText="1"/>
    </xf>
    <xf numFmtId="0" fontId="8" fillId="4" borderId="0" xfId="0" applyFont="1" applyFill="1" applyAlignment="1">
      <alignment horizontal="left" wrapText="1"/>
    </xf>
    <xf numFmtId="0" fontId="8" fillId="4" borderId="0" xfId="0" applyFont="1" applyFill="1" applyAlignment="1">
      <alignment horizontal="left"/>
    </xf>
    <xf numFmtId="0" fontId="9" fillId="0" borderId="0" xfId="0" applyFont="1" applyAlignment="1">
      <alignment horizontal="left" vertical="top" wrapText="1"/>
    </xf>
    <xf numFmtId="0" fontId="9" fillId="0" borderId="0" xfId="0" applyFont="1" applyAlignment="1">
      <alignment horizontal="left" vertical="top"/>
    </xf>
    <xf numFmtId="0" fontId="13" fillId="0" borderId="0" xfId="0" applyFont="1" applyAlignment="1">
      <alignment horizontal="center" vertical="top" wrapText="1"/>
    </xf>
    <xf numFmtId="0" fontId="1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wrapText="1"/>
    </xf>
    <xf numFmtId="0" fontId="1" fillId="0" borderId="0" xfId="0" applyFont="1"/>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horizontal="center" vertical="top" wrapText="1"/>
    </xf>
    <xf numFmtId="16" fontId="1" fillId="0" borderId="0" xfId="0" applyNumberFormat="1" applyFont="1" applyAlignment="1">
      <alignment horizontal="center" vertical="top" wrapText="1"/>
    </xf>
    <xf numFmtId="0" fontId="1" fillId="0" borderId="0" xfId="0" applyFont="1" applyAlignment="1">
      <alignment horizontal="left" vertical="top"/>
    </xf>
    <xf numFmtId="17" fontId="1" fillId="0" borderId="0" xfId="0" applyNumberFormat="1" applyFont="1" applyAlignment="1">
      <alignment horizontal="center" vertical="top" wrapText="1"/>
    </xf>
    <xf numFmtId="0" fontId="3" fillId="0" borderId="0" xfId="0" applyFont="1" applyAlignment="1">
      <alignment horizontal="left" wrapText="1"/>
    </xf>
    <xf numFmtId="0" fontId="20" fillId="0" borderId="0" xfId="0" applyFont="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180975</xdr:colOff>
      <xdr:row>3</xdr:row>
      <xdr:rowOff>123825</xdr:rowOff>
    </xdr:to>
    <xdr:pic>
      <xdr:nvPicPr>
        <xdr:cNvPr id="2" name="Picture 1">
          <a:extLst>
            <a:ext uri="{FF2B5EF4-FFF2-40B4-BE49-F238E27FC236}">
              <a16:creationId xmlns:a16="http://schemas.microsoft.com/office/drawing/2014/main" id="{68B327AA-4DE4-3A75-A952-6B5110DDACDB}"/>
            </a:ext>
          </a:extLst>
        </xdr:cNvPr>
        <xdr:cNvPicPr>
          <a:picLocks noChangeAspect="1"/>
        </xdr:cNvPicPr>
      </xdr:nvPicPr>
      <xdr:blipFill>
        <a:blip xmlns:r="http://schemas.openxmlformats.org/officeDocument/2006/relationships" r:embed="rId1"/>
        <a:stretch>
          <a:fillRect/>
        </a:stretch>
      </xdr:blipFill>
      <xdr:spPr>
        <a:xfrm>
          <a:off x="0" y="0"/>
          <a:ext cx="2219325"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25CD3D04-0EF8-42CF-9619-011437AC8701}"/>
            </a:ext>
          </a:extLst>
        </xdr:cNvPr>
        <xdr:cNvPicPr>
          <a:picLocks noChangeAspect="1"/>
        </xdr:cNvPicPr>
      </xdr:nvPicPr>
      <xdr:blipFill>
        <a:blip xmlns:r="http://schemas.openxmlformats.org/officeDocument/2006/relationships" r:embed="rId1"/>
        <a:stretch>
          <a:fillRect/>
        </a:stretch>
      </xdr:blipFill>
      <xdr:spPr>
        <a:xfrm>
          <a:off x="228600" y="0"/>
          <a:ext cx="2219325" cy="6953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361950</xdr:colOff>
      <xdr:row>3</xdr:row>
      <xdr:rowOff>123825</xdr:rowOff>
    </xdr:to>
    <xdr:pic>
      <xdr:nvPicPr>
        <xdr:cNvPr id="2" name="Picture 1">
          <a:extLst>
            <a:ext uri="{FF2B5EF4-FFF2-40B4-BE49-F238E27FC236}">
              <a16:creationId xmlns:a16="http://schemas.microsoft.com/office/drawing/2014/main" id="{0D45E517-A64A-4008-814B-ECBAA182E38F}"/>
            </a:ext>
          </a:extLst>
        </xdr:cNvPr>
        <xdr:cNvPicPr>
          <a:picLocks noChangeAspect="1"/>
        </xdr:cNvPicPr>
      </xdr:nvPicPr>
      <xdr:blipFill>
        <a:blip xmlns:r="http://schemas.openxmlformats.org/officeDocument/2006/relationships" r:embed="rId1"/>
        <a:stretch>
          <a:fillRect/>
        </a:stretch>
      </xdr:blipFill>
      <xdr:spPr>
        <a:xfrm>
          <a:off x="0" y="0"/>
          <a:ext cx="2219325"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225425</xdr:colOff>
      <xdr:row>3</xdr:row>
      <xdr:rowOff>123825</xdr:rowOff>
    </xdr:to>
    <xdr:pic>
      <xdr:nvPicPr>
        <xdr:cNvPr id="2" name="Picture 1">
          <a:extLst>
            <a:ext uri="{FF2B5EF4-FFF2-40B4-BE49-F238E27FC236}">
              <a16:creationId xmlns:a16="http://schemas.microsoft.com/office/drawing/2014/main" id="{4A8D6E87-7DCB-4ABE-8E57-6D8A310AAD34}"/>
            </a:ext>
          </a:extLst>
        </xdr:cNvPr>
        <xdr:cNvPicPr>
          <a:picLocks noChangeAspect="1"/>
        </xdr:cNvPicPr>
      </xdr:nvPicPr>
      <xdr:blipFill>
        <a:blip xmlns:r="http://schemas.openxmlformats.org/officeDocument/2006/relationships" r:embed="rId1"/>
        <a:stretch>
          <a:fillRect/>
        </a:stretch>
      </xdr:blipFill>
      <xdr:spPr>
        <a:xfrm>
          <a:off x="609600" y="0"/>
          <a:ext cx="2159000" cy="695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725B4E2D-D95F-4698-9098-203FECD86ADA}"/>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5849C254-CA4D-43C0-9E25-67A409BD0F1B}"/>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F9DEE70D-A621-48C9-9C9E-40C002335ACE}"/>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49165909-3A51-45FC-988E-CB1AF791E0AC}"/>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EC653E06-E739-4E85-87F3-93FE2F673535}"/>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042746E4-5661-4BB9-B7AD-7EE7603913DC}"/>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F4D24F5F-BC80-4A8C-BC09-660315E00808}"/>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quinoxgold.com/wp-content/uploads/2023/05/Equinox-Gold-ESG-Report-2022.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equinoxgold.com/wp-content/uploads/2023/03/EQX-MIC-and-Notice-of-Meeting-2023-Website-Version-FINAL.pdf" TargetMode="External"/><Relationship Id="rId18" Type="http://schemas.openxmlformats.org/officeDocument/2006/relationships/hyperlink" Target="https://www.equinoxgold.com/wp-content/uploads/2023/02/2022-Q4-EQX-MDA.pdf" TargetMode="External"/><Relationship Id="rId26" Type="http://schemas.openxmlformats.org/officeDocument/2006/relationships/hyperlink" Target="https://www.equinoxgold.com/wp-content/uploads/2023/01/Tailings-Management-Overview-2021-1.pdf" TargetMode="External"/><Relationship Id="rId3" Type="http://schemas.openxmlformats.org/officeDocument/2006/relationships/hyperlink" Target="https://www.equinoxgold.com/wp-content/uploads/2023/02/2022-Q4-EQX-FS.pdf" TargetMode="External"/><Relationship Id="rId21" Type="http://schemas.openxmlformats.org/officeDocument/2006/relationships/hyperlink" Target="https://www.equinoxgold.com/wp-content/uploads/2023/02/2022-Q4-EQX-MDA.pdf" TargetMode="External"/><Relationship Id="rId34" Type="http://schemas.openxmlformats.org/officeDocument/2006/relationships/hyperlink" Target="https://www.equinoxgold.com/wp-content/uploads/2023/02/2022-Q4-EQX-MDA.pdf" TargetMode="External"/><Relationship Id="rId7" Type="http://schemas.openxmlformats.org/officeDocument/2006/relationships/hyperlink" Target="https://www.equinoxgold.com/wp-content/uploads/2023/03/EQX-MIC-and-Notice-of-Meeting-2023-Website-Version-FINAL.pdf" TargetMode="External"/><Relationship Id="rId12" Type="http://schemas.openxmlformats.org/officeDocument/2006/relationships/hyperlink" Target="https://www.equinoxgold.com/wp-content/uploads/2023/03/EQX-MIC-and-Notice-of-Meeting-2023-Website-Version-FINAL.pdf" TargetMode="External"/><Relationship Id="rId17" Type="http://schemas.openxmlformats.org/officeDocument/2006/relationships/hyperlink" Target="https://www.equinoxgold.com/wp-content/uploads/2023/02/2022-Q4-EQX-MDA.pdf" TargetMode="External"/><Relationship Id="rId25" Type="http://schemas.openxmlformats.org/officeDocument/2006/relationships/hyperlink" Target="https://www.equinoxgold.com/wp-content/uploads/2023/01/Tailings-Management-Overview-2021-1.pdf" TargetMode="External"/><Relationship Id="rId33" Type="http://schemas.openxmlformats.org/officeDocument/2006/relationships/hyperlink" Target="https://www.equinoxgold.com/wp-content/uploads/2023/01/2021EQXESTMA-Consolidated.pdf" TargetMode="External"/><Relationship Id="rId2" Type="http://schemas.openxmlformats.org/officeDocument/2006/relationships/hyperlink" Target="https://www.equinoxgold.com/wp-content/uploads/2023/02/2022-Q4-EQX-FS.pdf" TargetMode="External"/><Relationship Id="rId16" Type="http://schemas.openxmlformats.org/officeDocument/2006/relationships/hyperlink" Target="https://www.equinoxgold.com/wp-content/uploads/2023/03/EQX-MIC-and-Notice-of-Meeting-2023-Website-Version-FINAL.pdf" TargetMode="External"/><Relationship Id="rId20" Type="http://schemas.openxmlformats.org/officeDocument/2006/relationships/hyperlink" Target="https://www.equinoxgold.com/wp-content/uploads/2023/02/2022-Q4-EQX-MDA.pdf" TargetMode="External"/><Relationship Id="rId29" Type="http://schemas.openxmlformats.org/officeDocument/2006/relationships/hyperlink" Target="https://www.equinoxgold.com/wp-content/uploads/2023/03/EQX-MIC-and-Notice-of-Meeting-2023-Website-Version-FINAL.pdf" TargetMode="External"/><Relationship Id="rId1" Type="http://schemas.openxmlformats.org/officeDocument/2006/relationships/hyperlink" Target="https://www.equinoxgold.com/wp-content/uploads/2023/02/2022-Q4-EQX-FS.pdf" TargetMode="External"/><Relationship Id="rId6" Type="http://schemas.openxmlformats.org/officeDocument/2006/relationships/hyperlink" Target="https://www.equinoxgold.com/wp-content/uploads/2023/03/EQX-MIC-and-Notice-of-Meeting-2023-Website-Version-FINAL.pdf" TargetMode="External"/><Relationship Id="rId11" Type="http://schemas.openxmlformats.org/officeDocument/2006/relationships/hyperlink" Target="https://www.equinoxgold.com/wp-content/uploads/2023/03/EQX-MIC-and-Notice-of-Meeting-2023-Website-Version-FINAL.pdf" TargetMode="External"/><Relationship Id="rId24" Type="http://schemas.openxmlformats.org/officeDocument/2006/relationships/hyperlink" Target="https://www.equinoxgold.com/wp-content/uploads/2023/01/Tailings-Management-Overview-2021-1.pdf" TargetMode="External"/><Relationship Id="rId32" Type="http://schemas.openxmlformats.org/officeDocument/2006/relationships/hyperlink" Target="https://www.equinoxgold.com/wp-content/uploads/2023/02/EquinoxGold2022ClimateActionReport.pdf" TargetMode="External"/><Relationship Id="rId5" Type="http://schemas.openxmlformats.org/officeDocument/2006/relationships/hyperlink" Target="https://www.equinoxgold.com/wp-content/uploads/2023/03/EQX-MIC-and-Notice-of-Meeting-2023-Website-Version-FINAL.pdf" TargetMode="External"/><Relationship Id="rId15" Type="http://schemas.openxmlformats.org/officeDocument/2006/relationships/hyperlink" Target="https://www.equinoxgold.com/wp-content/uploads/2023/03/EQX-MIC-and-Notice-of-Meeting-2023-Website-Version-FINAL.pdf" TargetMode="External"/><Relationship Id="rId23" Type="http://schemas.openxmlformats.org/officeDocument/2006/relationships/hyperlink" Target="https://www.equinoxgold.com/wp-content/uploads/2023/02/2022-Q4-EQX-MDA.pdf" TargetMode="External"/><Relationship Id="rId28" Type="http://schemas.openxmlformats.org/officeDocument/2006/relationships/hyperlink" Target="https://www.equinoxgold.com/wp-content/uploads/2023/03/EQX-MIC-and-Notice-of-Meeting-2023-Website-Version-FINAL.pdf" TargetMode="External"/><Relationship Id="rId36" Type="http://schemas.openxmlformats.org/officeDocument/2006/relationships/drawing" Target="../drawings/drawing2.xml"/><Relationship Id="rId10" Type="http://schemas.openxmlformats.org/officeDocument/2006/relationships/hyperlink" Target="https://www.equinoxgold.com/wp-content/uploads/2023/03/EQX-MIC-and-Notice-of-Meeting-2023-Website-Version-FINAL.pdf" TargetMode="External"/><Relationship Id="rId19" Type="http://schemas.openxmlformats.org/officeDocument/2006/relationships/hyperlink" Target="https://www.equinoxgold.com/wp-content/uploads/2023/02/2022-Q4-EQX-MDA.pdf" TargetMode="External"/><Relationship Id="rId31" Type="http://schemas.openxmlformats.org/officeDocument/2006/relationships/hyperlink" Target="https://www.equinoxgold.com/wp-content/uploads/2023/02/EquinoxGold2022ClimateActionReport.pdf" TargetMode="External"/><Relationship Id="rId4" Type="http://schemas.openxmlformats.org/officeDocument/2006/relationships/hyperlink" Target="https://www.equinoxgold.com/wp-content/uploads/2023/03/EQX-MIC-and-Notice-of-Meeting-2023-Website-Version-FINAL.pdf" TargetMode="External"/><Relationship Id="rId9" Type="http://schemas.openxmlformats.org/officeDocument/2006/relationships/hyperlink" Target="https://www.equinoxgold.com/wp-content/uploads/2023/03/EQX-MIC-and-Notice-of-Meeting-2023-Website-Version-FINAL.pdf" TargetMode="External"/><Relationship Id="rId14" Type="http://schemas.openxmlformats.org/officeDocument/2006/relationships/hyperlink" Target="https://www.equinoxgold.com/wp-content/uploads/2023/03/EQX-MIC-and-Notice-of-Meeting-2023-Website-Version-FINAL.pdf" TargetMode="External"/><Relationship Id="rId22" Type="http://schemas.openxmlformats.org/officeDocument/2006/relationships/hyperlink" Target="https://www.equinoxgold.com/wp-content/uploads/2023/02/2022-Q4-EQX-MDA.pdf" TargetMode="External"/><Relationship Id="rId27" Type="http://schemas.openxmlformats.org/officeDocument/2006/relationships/hyperlink" Target="https://www.equinoxgold.com/wp-content/uploads/2023/02/2022-Q4-EQX-MDA.pdf" TargetMode="External"/><Relationship Id="rId30" Type="http://schemas.openxmlformats.org/officeDocument/2006/relationships/hyperlink" Target="https://www.equinoxgold.com/wp-content/uploads/2023/02/2022-Q4-EQX-MDA.pdf" TargetMode="External"/><Relationship Id="rId35" Type="http://schemas.openxmlformats.org/officeDocument/2006/relationships/printerSettings" Target="../printerSettings/printerSettings2.bin"/><Relationship Id="rId8" Type="http://schemas.openxmlformats.org/officeDocument/2006/relationships/hyperlink" Target="https://www.equinoxgold.com/wp-content/uploads/2023/03/EQX-MIC-and-Notice-of-Meeting-2023-Website-Version-FINAL.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D295-C89C-41A8-AA7F-962BCF205FB0}">
  <dimension ref="B5:U60"/>
  <sheetViews>
    <sheetView showGridLines="0" tabSelected="1" workbookViewId="0">
      <selection activeCell="F25" sqref="F25"/>
    </sheetView>
  </sheetViews>
  <sheetFormatPr defaultRowHeight="15" x14ac:dyDescent="0.25"/>
  <cols>
    <col min="1" max="1" width="3.28515625" customWidth="1"/>
    <col min="2" max="2" width="30.5703125" customWidth="1"/>
    <col min="3" max="3" width="20.7109375" customWidth="1"/>
    <col min="4" max="4" width="70.7109375" customWidth="1"/>
    <col min="5" max="5" width="9.140625" customWidth="1"/>
    <col min="13" max="15" width="20.7109375" customWidth="1"/>
  </cols>
  <sheetData>
    <row r="5" spans="2:21" ht="23.25" customHeight="1" x14ac:dyDescent="0.25">
      <c r="B5" s="229" t="s">
        <v>0</v>
      </c>
      <c r="C5" s="229"/>
      <c r="D5" s="229"/>
      <c r="E5" s="85"/>
      <c r="F5" s="85"/>
      <c r="G5" s="85"/>
      <c r="H5" s="85"/>
      <c r="I5" s="85"/>
      <c r="J5" s="85"/>
    </row>
    <row r="7" spans="2:21" ht="33.75" customHeight="1" x14ac:dyDescent="0.25">
      <c r="B7" s="230" t="s">
        <v>1</v>
      </c>
      <c r="C7" s="230"/>
      <c r="D7" s="230"/>
      <c r="E7" s="82"/>
      <c r="F7" s="82"/>
      <c r="G7" s="82"/>
      <c r="H7" s="82"/>
      <c r="I7" s="82"/>
      <c r="J7" s="82"/>
      <c r="P7" s="82"/>
      <c r="Q7" s="82"/>
      <c r="R7" s="82"/>
      <c r="S7" s="82"/>
      <c r="T7" s="82"/>
      <c r="U7" s="82"/>
    </row>
    <row r="8" spans="2:21" ht="15.75" customHeight="1" x14ac:dyDescent="0.25">
      <c r="B8" s="76"/>
      <c r="C8" s="76"/>
      <c r="D8" s="76"/>
      <c r="E8" s="76"/>
      <c r="F8" s="76"/>
      <c r="G8" s="76"/>
      <c r="H8" s="76"/>
      <c r="I8" s="76"/>
      <c r="J8" s="76"/>
      <c r="P8" s="76"/>
      <c r="Q8" s="76"/>
      <c r="R8" s="76"/>
      <c r="S8" s="76"/>
      <c r="T8" s="76"/>
      <c r="U8" s="76"/>
    </row>
    <row r="9" spans="2:21" ht="29.25" customHeight="1" x14ac:dyDescent="0.25">
      <c r="B9" s="230" t="s">
        <v>2</v>
      </c>
      <c r="C9" s="230"/>
      <c r="D9" s="230"/>
      <c r="E9" s="82"/>
      <c r="F9" s="82"/>
      <c r="G9" s="82"/>
      <c r="H9" s="82"/>
      <c r="I9" s="82"/>
      <c r="J9" s="82"/>
      <c r="P9" s="76"/>
      <c r="Q9" s="76"/>
      <c r="R9" s="76"/>
      <c r="S9" s="76"/>
      <c r="T9" s="76"/>
      <c r="U9" s="76"/>
    </row>
    <row r="10" spans="2:21" ht="15.75" customHeight="1" x14ac:dyDescent="0.25">
      <c r="B10" s="76"/>
      <c r="C10" s="76"/>
      <c r="D10" s="76"/>
      <c r="E10" s="76"/>
      <c r="F10" s="76"/>
      <c r="G10" s="76"/>
      <c r="H10" s="76"/>
      <c r="I10" s="76"/>
      <c r="J10" s="76"/>
      <c r="P10" s="76"/>
      <c r="Q10" s="76"/>
      <c r="R10" s="76"/>
      <c r="S10" s="76"/>
      <c r="T10" s="76"/>
      <c r="U10" s="76"/>
    </row>
    <row r="11" spans="2:21" ht="33" customHeight="1" x14ac:dyDescent="0.25">
      <c r="B11" s="230" t="s">
        <v>3</v>
      </c>
      <c r="C11" s="230"/>
      <c r="D11" s="230"/>
      <c r="E11" s="82"/>
      <c r="F11" s="82"/>
      <c r="G11" s="82"/>
      <c r="H11" s="82"/>
      <c r="I11" s="82"/>
      <c r="J11" s="82"/>
    </row>
    <row r="12" spans="2:21" ht="15" customHeight="1" x14ac:dyDescent="0.25">
      <c r="B12" s="76"/>
      <c r="C12" s="76"/>
      <c r="D12" s="76"/>
      <c r="E12" s="76"/>
      <c r="F12" s="76"/>
      <c r="G12" s="76"/>
      <c r="H12" s="76"/>
      <c r="I12" s="76"/>
      <c r="J12" s="76"/>
    </row>
    <row r="13" spans="2:21" ht="33" customHeight="1" x14ac:dyDescent="0.25">
      <c r="B13" s="230" t="s">
        <v>4</v>
      </c>
      <c r="C13" s="230"/>
      <c r="D13" s="230"/>
      <c r="E13" s="82"/>
      <c r="F13" s="82"/>
      <c r="G13" s="82"/>
      <c r="H13" s="82"/>
      <c r="I13" s="82"/>
      <c r="J13" s="82"/>
    </row>
    <row r="14" spans="2:21" ht="15" customHeight="1" x14ac:dyDescent="0.25">
      <c r="B14" s="76"/>
      <c r="C14" s="76"/>
      <c r="D14" s="76"/>
      <c r="E14" s="76"/>
      <c r="F14" s="76"/>
      <c r="G14" s="76"/>
      <c r="H14" s="76"/>
      <c r="I14" s="76"/>
      <c r="J14" s="76"/>
    </row>
    <row r="15" spans="2:21" ht="30" customHeight="1" x14ac:dyDescent="0.25">
      <c r="B15" s="230" t="s">
        <v>5</v>
      </c>
      <c r="C15" s="230"/>
      <c r="D15" s="230"/>
      <c r="E15" s="82"/>
      <c r="F15" s="82"/>
      <c r="G15" s="82"/>
      <c r="H15" s="82"/>
      <c r="I15" s="82"/>
      <c r="J15" s="82"/>
    </row>
    <row r="16" spans="2:21" ht="15" customHeight="1" x14ac:dyDescent="0.25">
      <c r="E16" s="76"/>
      <c r="F16" s="76"/>
      <c r="G16" s="76"/>
      <c r="H16" s="76"/>
      <c r="I16" s="76"/>
      <c r="J16" s="76"/>
    </row>
    <row r="17" spans="2:10" x14ac:dyDescent="0.25">
      <c r="B17" s="82" t="s">
        <v>6</v>
      </c>
      <c r="C17" s="136" t="s">
        <v>7</v>
      </c>
      <c r="D17" s="82"/>
      <c r="E17" s="84"/>
      <c r="F17" s="84"/>
      <c r="G17" s="84"/>
      <c r="H17" s="84"/>
      <c r="I17" s="84"/>
      <c r="J17" s="84"/>
    </row>
    <row r="18" spans="2:10" x14ac:dyDescent="0.25">
      <c r="B18" s="132" t="s">
        <v>8</v>
      </c>
      <c r="C18" s="133" t="s">
        <v>7</v>
      </c>
    </row>
    <row r="19" spans="2:10" x14ac:dyDescent="0.25">
      <c r="B19" s="132"/>
      <c r="C19" s="133"/>
    </row>
    <row r="20" spans="2:10" ht="15" customHeight="1" x14ac:dyDescent="0.25">
      <c r="B20" s="231" t="s">
        <v>9</v>
      </c>
      <c r="C20" s="231"/>
      <c r="D20" s="231"/>
    </row>
    <row r="21" spans="2:10" x14ac:dyDescent="0.25">
      <c r="B21" s="231"/>
      <c r="C21" s="231"/>
      <c r="D21" s="231"/>
    </row>
    <row r="22" spans="2:10" ht="30" customHeight="1" x14ac:dyDescent="0.25">
      <c r="B22" s="280" t="s">
        <v>858</v>
      </c>
      <c r="C22" s="280"/>
      <c r="D22" s="280"/>
    </row>
    <row r="23" spans="2:10" x14ac:dyDescent="0.25">
      <c r="B23" s="132"/>
      <c r="C23" s="133"/>
    </row>
    <row r="24" spans="2:10" x14ac:dyDescent="0.25">
      <c r="B24" s="228" t="s">
        <v>10</v>
      </c>
      <c r="C24" s="228"/>
      <c r="D24" s="228"/>
    </row>
    <row r="25" spans="2:10" x14ac:dyDescent="0.25">
      <c r="B25" s="135" t="s">
        <v>11</v>
      </c>
      <c r="C25" s="135" t="s">
        <v>12</v>
      </c>
      <c r="D25" s="135" t="s">
        <v>13</v>
      </c>
    </row>
    <row r="26" spans="2:10" ht="15" customHeight="1" x14ac:dyDescent="0.25">
      <c r="B26" s="122" t="s">
        <v>14</v>
      </c>
      <c r="C26" s="123" t="s">
        <v>15</v>
      </c>
      <c r="D26" s="124" t="s">
        <v>16</v>
      </c>
    </row>
    <row r="27" spans="2:10" ht="15" customHeight="1" x14ac:dyDescent="0.25">
      <c r="B27" s="125" t="s">
        <v>14</v>
      </c>
      <c r="C27" s="126" t="s">
        <v>17</v>
      </c>
      <c r="D27" s="127" t="s">
        <v>18</v>
      </c>
    </row>
    <row r="28" spans="2:10" ht="15" customHeight="1" x14ac:dyDescent="0.25">
      <c r="B28" s="128" t="s">
        <v>14</v>
      </c>
      <c r="C28" s="113" t="s">
        <v>19</v>
      </c>
      <c r="D28" s="129" t="s">
        <v>20</v>
      </c>
    </row>
    <row r="29" spans="2:10" ht="15" customHeight="1" x14ac:dyDescent="0.25">
      <c r="B29" s="125" t="s">
        <v>21</v>
      </c>
      <c r="C29" s="126" t="s">
        <v>22</v>
      </c>
      <c r="D29" s="127" t="s">
        <v>23</v>
      </c>
    </row>
    <row r="30" spans="2:10" ht="15" customHeight="1" x14ac:dyDescent="0.25">
      <c r="B30" s="128" t="s">
        <v>24</v>
      </c>
      <c r="C30" s="113" t="s">
        <v>25</v>
      </c>
      <c r="D30" s="129" t="s">
        <v>26</v>
      </c>
    </row>
    <row r="31" spans="2:10" x14ac:dyDescent="0.25">
      <c r="B31" s="125" t="s">
        <v>24</v>
      </c>
      <c r="C31" s="126" t="s">
        <v>27</v>
      </c>
      <c r="D31" s="127" t="s">
        <v>28</v>
      </c>
    </row>
    <row r="32" spans="2:10" x14ac:dyDescent="0.25">
      <c r="B32" s="128" t="s">
        <v>29</v>
      </c>
      <c r="C32" s="113" t="s">
        <v>30</v>
      </c>
      <c r="D32" s="129" t="s">
        <v>31</v>
      </c>
    </row>
    <row r="33" spans="2:4" x14ac:dyDescent="0.25">
      <c r="B33" s="125" t="s">
        <v>29</v>
      </c>
      <c r="C33" s="126" t="s">
        <v>32</v>
      </c>
      <c r="D33" s="127" t="s">
        <v>33</v>
      </c>
    </row>
    <row r="34" spans="2:4" x14ac:dyDescent="0.25">
      <c r="B34" s="201" t="s">
        <v>34</v>
      </c>
      <c r="C34" s="203" t="s">
        <v>35</v>
      </c>
      <c r="D34" s="202" t="s">
        <v>36</v>
      </c>
    </row>
    <row r="35" spans="2:4" ht="34.5" customHeight="1" x14ac:dyDescent="0.25">
      <c r="B35" s="204" t="s">
        <v>34</v>
      </c>
      <c r="C35" s="115" t="s">
        <v>37</v>
      </c>
      <c r="D35" s="205" t="s">
        <v>38</v>
      </c>
    </row>
    <row r="36" spans="2:4" x14ac:dyDescent="0.25">
      <c r="B36" s="201" t="s">
        <v>39</v>
      </c>
      <c r="C36" s="203" t="s">
        <v>40</v>
      </c>
      <c r="D36" s="202" t="s">
        <v>41</v>
      </c>
    </row>
    <row r="37" spans="2:4" x14ac:dyDescent="0.25">
      <c r="B37" s="204" t="s">
        <v>39</v>
      </c>
      <c r="C37" s="115" t="s">
        <v>42</v>
      </c>
      <c r="D37" s="205" t="s">
        <v>43</v>
      </c>
    </row>
    <row r="38" spans="2:4" x14ac:dyDescent="0.25">
      <c r="B38" s="201" t="s">
        <v>39</v>
      </c>
      <c r="C38" s="203" t="s">
        <v>44</v>
      </c>
      <c r="D38" s="202" t="s">
        <v>45</v>
      </c>
    </row>
    <row r="39" spans="2:4" x14ac:dyDescent="0.25">
      <c r="B39" s="206" t="s">
        <v>46</v>
      </c>
      <c r="C39" s="207" t="s">
        <v>47</v>
      </c>
      <c r="D39" s="208" t="s">
        <v>48</v>
      </c>
    </row>
    <row r="40" spans="2:4" ht="20.25" customHeight="1" x14ac:dyDescent="0.25">
      <c r="B40" s="191" t="s">
        <v>49</v>
      </c>
      <c r="C40" s="192" t="s">
        <v>50</v>
      </c>
      <c r="D40" s="193" t="s">
        <v>51</v>
      </c>
    </row>
    <row r="41" spans="2:4" ht="17.25" customHeight="1" x14ac:dyDescent="0.25">
      <c r="B41" s="206" t="s">
        <v>52</v>
      </c>
      <c r="C41" s="207" t="s">
        <v>53</v>
      </c>
      <c r="D41" s="208" t="s">
        <v>54</v>
      </c>
    </row>
    <row r="42" spans="2:4" ht="18" customHeight="1" x14ac:dyDescent="0.25">
      <c r="B42" s="191" t="s">
        <v>52</v>
      </c>
      <c r="C42" s="192" t="s">
        <v>55</v>
      </c>
      <c r="D42" s="193" t="s">
        <v>56</v>
      </c>
    </row>
    <row r="43" spans="2:4" ht="18.75" customHeight="1" x14ac:dyDescent="0.25">
      <c r="B43" s="206" t="s">
        <v>57</v>
      </c>
      <c r="C43" s="207" t="s">
        <v>58</v>
      </c>
      <c r="D43" s="208" t="s">
        <v>59</v>
      </c>
    </row>
    <row r="44" spans="2:4" ht="31.5" customHeight="1" x14ac:dyDescent="0.25">
      <c r="B44" s="191" t="s">
        <v>34</v>
      </c>
      <c r="C44" s="192" t="s">
        <v>60</v>
      </c>
      <c r="D44" s="193" t="s">
        <v>61</v>
      </c>
    </row>
    <row r="45" spans="2:4" ht="33" customHeight="1" x14ac:dyDescent="0.25">
      <c r="B45" s="206" t="s">
        <v>62</v>
      </c>
      <c r="C45" s="207" t="s">
        <v>63</v>
      </c>
      <c r="D45" s="208" t="s">
        <v>64</v>
      </c>
    </row>
    <row r="46" spans="2:4" ht="24" customHeight="1" x14ac:dyDescent="0.25">
      <c r="B46" s="191" t="s">
        <v>65</v>
      </c>
      <c r="C46" s="192" t="s">
        <v>66</v>
      </c>
      <c r="D46" s="193" t="s">
        <v>67</v>
      </c>
    </row>
    <row r="47" spans="2:4" ht="30" x14ac:dyDescent="0.25">
      <c r="B47" s="206" t="s">
        <v>68</v>
      </c>
      <c r="C47" s="207" t="s">
        <v>69</v>
      </c>
      <c r="D47" s="208" t="s">
        <v>70</v>
      </c>
    </row>
    <row r="48" spans="2:4" ht="30" x14ac:dyDescent="0.25">
      <c r="B48" s="201" t="s">
        <v>71</v>
      </c>
      <c r="C48" s="203" t="s">
        <v>72</v>
      </c>
      <c r="D48" s="202" t="s">
        <v>73</v>
      </c>
    </row>
    <row r="49" spans="2:4" ht="30" x14ac:dyDescent="0.25">
      <c r="B49" s="204" t="s">
        <v>74</v>
      </c>
      <c r="C49" s="115" t="s">
        <v>75</v>
      </c>
      <c r="D49" s="205" t="s">
        <v>76</v>
      </c>
    </row>
    <row r="50" spans="2:4" ht="30" x14ac:dyDescent="0.25">
      <c r="B50" s="201" t="s">
        <v>77</v>
      </c>
      <c r="C50" s="203" t="s">
        <v>78</v>
      </c>
      <c r="D50" s="202" t="s">
        <v>79</v>
      </c>
    </row>
    <row r="51" spans="2:4" ht="30" x14ac:dyDescent="0.25">
      <c r="B51" s="204" t="s">
        <v>77</v>
      </c>
      <c r="C51" s="115" t="s">
        <v>80</v>
      </c>
      <c r="D51" s="205" t="s">
        <v>81</v>
      </c>
    </row>
    <row r="52" spans="2:4" ht="30" x14ac:dyDescent="0.25">
      <c r="B52" s="201" t="s">
        <v>77</v>
      </c>
      <c r="C52" s="203" t="s">
        <v>82</v>
      </c>
      <c r="D52" s="202" t="s">
        <v>83</v>
      </c>
    </row>
    <row r="53" spans="2:4" ht="30" x14ac:dyDescent="0.25">
      <c r="B53" s="204" t="s">
        <v>77</v>
      </c>
      <c r="C53" s="115" t="s">
        <v>84</v>
      </c>
      <c r="D53" s="205" t="s">
        <v>85</v>
      </c>
    </row>
    <row r="54" spans="2:4" ht="30" x14ac:dyDescent="0.25">
      <c r="B54" s="201" t="s">
        <v>86</v>
      </c>
      <c r="C54" s="203" t="s">
        <v>87</v>
      </c>
      <c r="D54" s="202" t="s">
        <v>88</v>
      </c>
    </row>
    <row r="55" spans="2:4" ht="30" x14ac:dyDescent="0.25">
      <c r="B55" s="204" t="s">
        <v>89</v>
      </c>
      <c r="C55" s="115" t="s">
        <v>90</v>
      </c>
      <c r="D55" s="205" t="s">
        <v>91</v>
      </c>
    </row>
    <row r="56" spans="2:4" ht="30" x14ac:dyDescent="0.25">
      <c r="B56" s="201" t="s">
        <v>89</v>
      </c>
      <c r="C56" s="203" t="s">
        <v>92</v>
      </c>
      <c r="D56" s="202" t="s">
        <v>93</v>
      </c>
    </row>
    <row r="57" spans="2:4" ht="30" x14ac:dyDescent="0.25">
      <c r="B57" s="204" t="s">
        <v>94</v>
      </c>
      <c r="C57" s="115" t="s">
        <v>95</v>
      </c>
      <c r="D57" s="205" t="s">
        <v>96</v>
      </c>
    </row>
    <row r="58" spans="2:4" ht="45" x14ac:dyDescent="0.25">
      <c r="B58" s="201" t="s">
        <v>97</v>
      </c>
      <c r="C58" s="203" t="s">
        <v>98</v>
      </c>
      <c r="D58" s="202" t="s">
        <v>99</v>
      </c>
    </row>
    <row r="59" spans="2:4" ht="98.25" customHeight="1" x14ac:dyDescent="0.25">
      <c r="B59" s="204" t="s">
        <v>100</v>
      </c>
      <c r="C59" s="115" t="s">
        <v>101</v>
      </c>
      <c r="D59" s="205" t="s">
        <v>102</v>
      </c>
    </row>
    <row r="60" spans="2:4" ht="30" x14ac:dyDescent="0.25">
      <c r="B60" s="209" t="s">
        <v>100</v>
      </c>
      <c r="C60" s="210" t="s">
        <v>103</v>
      </c>
      <c r="D60" s="211" t="s">
        <v>104</v>
      </c>
    </row>
  </sheetData>
  <mergeCells count="9">
    <mergeCell ref="B24:D24"/>
    <mergeCell ref="B5:D5"/>
    <mergeCell ref="B7:D7"/>
    <mergeCell ref="B9:D9"/>
    <mergeCell ref="B11:D11"/>
    <mergeCell ref="B13:D13"/>
    <mergeCell ref="B15:D15"/>
    <mergeCell ref="B20:D21"/>
    <mergeCell ref="B22:D22"/>
  </mergeCells>
  <hyperlinks>
    <hyperlink ref="C18" location="'GRI and SASB Index'!A1" display="click here." xr:uid="{5F6AEFEA-9D07-4BC9-B020-562C83163C63}"/>
    <hyperlink ref="C17" r:id="rId1" xr:uid="{43CB0648-84BE-4C3F-B15E-B9D6DDE49D23}"/>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F1BE-4587-40D5-B76D-3371EEF65F56}">
  <dimension ref="B5:N38"/>
  <sheetViews>
    <sheetView showGridLines="0" workbookViewId="0">
      <selection activeCell="B14" sqref="B14"/>
    </sheetView>
  </sheetViews>
  <sheetFormatPr defaultRowHeight="15" x14ac:dyDescent="0.25"/>
  <cols>
    <col min="1" max="1" width="3.42578125" customWidth="1"/>
    <col min="2" max="2" width="5.7109375" customWidth="1"/>
    <col min="3" max="3" width="49.42578125" customWidth="1"/>
    <col min="4" max="14" width="20.7109375" customWidth="1"/>
  </cols>
  <sheetData>
    <row r="5" spans="2:14" x14ac:dyDescent="0.25">
      <c r="B5" s="32" t="s">
        <v>0</v>
      </c>
    </row>
    <row r="6" spans="2:14" x14ac:dyDescent="0.25">
      <c r="B6" s="32"/>
    </row>
    <row r="7" spans="2:14" x14ac:dyDescent="0.25">
      <c r="B7" s="32" t="s">
        <v>724</v>
      </c>
    </row>
    <row r="8" spans="2:14" x14ac:dyDescent="0.25">
      <c r="B8" s="24" t="s">
        <v>725</v>
      </c>
      <c r="C8" s="34"/>
      <c r="D8" s="25" t="s">
        <v>615</v>
      </c>
      <c r="E8" s="25" t="s">
        <v>726</v>
      </c>
      <c r="F8" s="25" t="s">
        <v>522</v>
      </c>
      <c r="G8" s="25" t="s">
        <v>523</v>
      </c>
      <c r="H8" s="25" t="s">
        <v>525</v>
      </c>
      <c r="I8" s="25" t="s">
        <v>526</v>
      </c>
      <c r="J8" s="25" t="s">
        <v>527</v>
      </c>
      <c r="K8" s="25" t="s">
        <v>528</v>
      </c>
      <c r="L8" s="25" t="s">
        <v>520</v>
      </c>
      <c r="M8" s="25" t="s">
        <v>727</v>
      </c>
      <c r="N8" s="25">
        <v>2022</v>
      </c>
    </row>
    <row r="9" spans="2:14" x14ac:dyDescent="0.25">
      <c r="C9" s="1" t="s">
        <v>728</v>
      </c>
      <c r="D9" t="s">
        <v>729</v>
      </c>
      <c r="E9" s="4">
        <v>1</v>
      </c>
      <c r="F9" s="27" t="s">
        <v>647</v>
      </c>
      <c r="G9" s="27" t="s">
        <v>647</v>
      </c>
      <c r="H9" s="4">
        <v>740</v>
      </c>
      <c r="I9" s="27" t="s">
        <v>647</v>
      </c>
      <c r="J9" s="27" t="s">
        <v>647</v>
      </c>
      <c r="K9" s="27" t="s">
        <v>647</v>
      </c>
      <c r="L9" s="27" t="s">
        <v>647</v>
      </c>
      <c r="M9" s="3">
        <v>4850</v>
      </c>
    </row>
    <row r="10" spans="2:14" x14ac:dyDescent="0.25">
      <c r="C10" s="1" t="s">
        <v>730</v>
      </c>
      <c r="D10" t="s">
        <v>729</v>
      </c>
      <c r="E10" s="4">
        <v>470</v>
      </c>
      <c r="F10" s="27" t="s">
        <v>647</v>
      </c>
      <c r="G10" s="27" t="s">
        <v>647</v>
      </c>
      <c r="H10" s="4">
        <v>920</v>
      </c>
      <c r="I10" s="27" t="s">
        <v>647</v>
      </c>
      <c r="J10" s="27" t="s">
        <v>647</v>
      </c>
      <c r="K10" s="27" t="s">
        <v>647</v>
      </c>
      <c r="L10" s="27" t="s">
        <v>647</v>
      </c>
      <c r="M10" s="3">
        <v>12073</v>
      </c>
    </row>
    <row r="11" spans="2:14" x14ac:dyDescent="0.25">
      <c r="C11" s="270" t="s">
        <v>731</v>
      </c>
      <c r="D11" s="270"/>
      <c r="E11" s="270"/>
      <c r="F11" s="270"/>
      <c r="H11" s="16"/>
      <c r="I11" s="1"/>
      <c r="J11" s="1"/>
      <c r="N11" s="65">
        <v>0.15</v>
      </c>
    </row>
    <row r="12" spans="2:14" x14ac:dyDescent="0.25">
      <c r="C12" s="270" t="s">
        <v>732</v>
      </c>
      <c r="D12" s="270"/>
      <c r="E12" s="270"/>
      <c r="F12" s="270"/>
      <c r="H12" s="16"/>
      <c r="I12" s="1"/>
      <c r="J12" s="1"/>
      <c r="N12" s="65">
        <v>0.12</v>
      </c>
    </row>
    <row r="13" spans="2:14" x14ac:dyDescent="0.25">
      <c r="B13" s="48" t="s">
        <v>733</v>
      </c>
      <c r="D13" s="48"/>
      <c r="E13" s="50"/>
      <c r="F13" s="50"/>
      <c r="G13" s="50"/>
      <c r="H13" s="48"/>
      <c r="I13" s="48"/>
      <c r="J13" s="48"/>
    </row>
    <row r="14" spans="2:14" x14ac:dyDescent="0.25">
      <c r="B14" s="48" t="s">
        <v>734</v>
      </c>
      <c r="D14" s="48"/>
      <c r="E14" s="48"/>
      <c r="F14" s="48"/>
      <c r="G14" s="48"/>
      <c r="H14" s="48"/>
      <c r="I14" s="48"/>
      <c r="J14" s="48"/>
    </row>
    <row r="15" spans="2:14" ht="15" customHeight="1" x14ac:dyDescent="0.25">
      <c r="B15" s="269" t="s">
        <v>735</v>
      </c>
      <c r="C15" s="269"/>
      <c r="D15" s="269"/>
      <c r="E15" s="108"/>
      <c r="F15" s="108"/>
      <c r="G15" s="108"/>
      <c r="H15" s="108"/>
      <c r="I15" s="108"/>
      <c r="J15" s="108"/>
      <c r="K15" s="1"/>
      <c r="L15" s="1"/>
      <c r="M15" s="1"/>
    </row>
    <row r="16" spans="2:14" ht="15" customHeight="1" x14ac:dyDescent="0.25">
      <c r="B16" s="269" t="s">
        <v>736</v>
      </c>
      <c r="C16" s="269"/>
      <c r="D16" s="269"/>
      <c r="E16" s="269"/>
      <c r="F16" s="269"/>
      <c r="G16" s="108"/>
      <c r="H16" s="108"/>
      <c r="I16" s="108"/>
      <c r="J16" s="108"/>
      <c r="K16" s="1"/>
      <c r="L16" s="1"/>
      <c r="M16" s="1"/>
    </row>
    <row r="17" spans="2:14" x14ac:dyDescent="0.25">
      <c r="C17" s="50"/>
      <c r="D17" s="50"/>
      <c r="E17" s="50"/>
      <c r="F17" s="50"/>
      <c r="G17" s="50"/>
      <c r="H17" s="50"/>
      <c r="I17" s="50"/>
      <c r="J17" s="50"/>
      <c r="K17" s="1"/>
      <c r="L17" s="1"/>
      <c r="M17" s="1"/>
    </row>
    <row r="18" spans="2:14" x14ac:dyDescent="0.25">
      <c r="B18" s="36" t="s">
        <v>737</v>
      </c>
      <c r="C18" s="62"/>
      <c r="D18" s="35"/>
      <c r="E18" s="51"/>
      <c r="F18" s="51"/>
      <c r="G18" s="51"/>
      <c r="H18" s="51"/>
      <c r="I18" s="51"/>
      <c r="J18" s="51"/>
      <c r="K18" s="51"/>
      <c r="L18" s="51"/>
      <c r="M18" s="68"/>
    </row>
    <row r="19" spans="2:14" x14ac:dyDescent="0.25">
      <c r="B19" s="24" t="s">
        <v>738</v>
      </c>
      <c r="C19" s="34"/>
      <c r="D19" s="25" t="s">
        <v>615</v>
      </c>
      <c r="E19" s="25" t="s">
        <v>521</v>
      </c>
      <c r="F19" s="25" t="s">
        <v>522</v>
      </c>
      <c r="G19" s="25" t="s">
        <v>523</v>
      </c>
      <c r="H19" s="25" t="s">
        <v>525</v>
      </c>
      <c r="I19" s="25" t="s">
        <v>526</v>
      </c>
      <c r="J19" s="25" t="s">
        <v>527</v>
      </c>
      <c r="K19" s="25" t="s">
        <v>528</v>
      </c>
      <c r="L19" s="25" t="s">
        <v>520</v>
      </c>
      <c r="M19" s="25" t="s">
        <v>727</v>
      </c>
      <c r="N19" s="25">
        <v>2022</v>
      </c>
    </row>
    <row r="20" spans="2:14" x14ac:dyDescent="0.25">
      <c r="C20" s="1" t="s">
        <v>728</v>
      </c>
      <c r="D20" t="s">
        <v>729</v>
      </c>
      <c r="E20" s="27" t="s">
        <v>647</v>
      </c>
      <c r="F20" s="27" t="s">
        <v>647</v>
      </c>
      <c r="G20" s="4">
        <v>877</v>
      </c>
      <c r="H20" s="27" t="s">
        <v>647</v>
      </c>
      <c r="I20" s="27" t="s">
        <v>647</v>
      </c>
      <c r="J20" s="27" t="s">
        <v>647</v>
      </c>
      <c r="K20" s="27" t="s">
        <v>647</v>
      </c>
      <c r="L20" s="27" t="s">
        <v>647</v>
      </c>
      <c r="M20" s="3">
        <v>4850</v>
      </c>
    </row>
    <row r="21" spans="2:14" x14ac:dyDescent="0.25">
      <c r="C21" s="1" t="s">
        <v>730</v>
      </c>
      <c r="D21" t="s">
        <v>729</v>
      </c>
      <c r="E21" s="27" t="s">
        <v>647</v>
      </c>
      <c r="F21" s="27" t="s">
        <v>647</v>
      </c>
      <c r="G21" s="3">
        <v>4477</v>
      </c>
      <c r="H21" s="27" t="s">
        <v>647</v>
      </c>
      <c r="I21" s="27" t="s">
        <v>647</v>
      </c>
      <c r="J21" s="27" t="s">
        <v>647</v>
      </c>
      <c r="K21" s="27" t="s">
        <v>647</v>
      </c>
      <c r="L21" s="27" t="s">
        <v>647</v>
      </c>
      <c r="M21" s="3">
        <v>12073</v>
      </c>
    </row>
    <row r="22" spans="2:14" x14ac:dyDescent="0.25">
      <c r="C22" s="1" t="s">
        <v>739</v>
      </c>
      <c r="N22" s="65">
        <v>0.18</v>
      </c>
    </row>
    <row r="23" spans="2:14" x14ac:dyDescent="0.25">
      <c r="C23" s="1" t="s">
        <v>740</v>
      </c>
      <c r="N23" s="65">
        <v>0.37</v>
      </c>
    </row>
    <row r="24" spans="2:14" ht="19.5" customHeight="1" x14ac:dyDescent="0.25">
      <c r="B24" s="271" t="s">
        <v>733</v>
      </c>
      <c r="C24" s="271"/>
      <c r="D24" s="271"/>
      <c r="E24" s="271"/>
      <c r="F24" s="271"/>
      <c r="G24" s="271"/>
      <c r="N24" s="27"/>
    </row>
    <row r="25" spans="2:14" ht="15" customHeight="1" x14ac:dyDescent="0.25">
      <c r="B25" s="269" t="s">
        <v>741</v>
      </c>
      <c r="C25" s="269"/>
      <c r="D25" s="269"/>
      <c r="E25" s="108"/>
      <c r="N25" s="27"/>
    </row>
    <row r="26" spans="2:14" ht="15" customHeight="1" x14ac:dyDescent="0.25">
      <c r="B26" s="269" t="s">
        <v>742</v>
      </c>
      <c r="C26" s="269"/>
      <c r="D26" s="269"/>
      <c r="E26" s="108"/>
      <c r="N26" s="27"/>
    </row>
    <row r="27" spans="2:14" x14ac:dyDescent="0.25">
      <c r="C27" s="50"/>
      <c r="D27" s="50"/>
      <c r="E27" s="50"/>
      <c r="N27" s="27"/>
    </row>
    <row r="28" spans="2:14" x14ac:dyDescent="0.25">
      <c r="B28" s="32" t="s">
        <v>743</v>
      </c>
      <c r="C28" s="50"/>
      <c r="D28" s="50"/>
      <c r="E28" s="50"/>
      <c r="N28" s="27"/>
    </row>
    <row r="29" spans="2:14" x14ac:dyDescent="0.25">
      <c r="B29" s="24" t="s">
        <v>744</v>
      </c>
      <c r="C29" s="83"/>
      <c r="D29" s="25" t="s">
        <v>615</v>
      </c>
      <c r="E29" s="25" t="s">
        <v>521</v>
      </c>
      <c r="F29" s="25" t="s">
        <v>522</v>
      </c>
      <c r="G29" s="25" t="s">
        <v>523</v>
      </c>
      <c r="H29" s="25" t="s">
        <v>525</v>
      </c>
      <c r="I29" s="25" t="s">
        <v>526</v>
      </c>
      <c r="J29" s="25" t="s">
        <v>527</v>
      </c>
      <c r="K29" s="25" t="s">
        <v>528</v>
      </c>
      <c r="L29" s="25" t="s">
        <v>520</v>
      </c>
      <c r="M29" s="25" t="s">
        <v>727</v>
      </c>
      <c r="N29" s="25">
        <v>2022</v>
      </c>
    </row>
    <row r="30" spans="2:14" x14ac:dyDescent="0.25">
      <c r="C30" s="1" t="s">
        <v>728</v>
      </c>
      <c r="D30" t="s">
        <v>729</v>
      </c>
      <c r="E30" s="27" t="s">
        <v>647</v>
      </c>
      <c r="F30" s="27" t="s">
        <v>647</v>
      </c>
      <c r="G30" s="27" t="s">
        <v>647</v>
      </c>
      <c r="H30" s="27" t="s">
        <v>647</v>
      </c>
      <c r="I30" s="27" t="s">
        <v>647</v>
      </c>
      <c r="J30" s="27" t="s">
        <v>647</v>
      </c>
      <c r="K30" s="27" t="s">
        <v>647</v>
      </c>
      <c r="L30" s="3">
        <v>139</v>
      </c>
      <c r="M30" s="3">
        <v>4850</v>
      </c>
      <c r="N30" s="27"/>
    </row>
    <row r="31" spans="2:14" x14ac:dyDescent="0.25">
      <c r="C31" s="1" t="s">
        <v>730</v>
      </c>
      <c r="D31" t="s">
        <v>729</v>
      </c>
      <c r="E31" s="27" t="s">
        <v>647</v>
      </c>
      <c r="F31" s="27" t="s">
        <v>647</v>
      </c>
      <c r="G31" s="27" t="s">
        <v>647</v>
      </c>
      <c r="H31" s="27" t="s">
        <v>647</v>
      </c>
      <c r="I31" s="27" t="s">
        <v>647</v>
      </c>
      <c r="J31" s="27" t="s">
        <v>647</v>
      </c>
      <c r="K31" s="27" t="s">
        <v>647</v>
      </c>
      <c r="L31" s="3">
        <v>3184</v>
      </c>
      <c r="M31" s="3">
        <v>12073</v>
      </c>
      <c r="N31" s="65">
        <v>0.03</v>
      </c>
    </row>
    <row r="32" spans="2:14" x14ac:dyDescent="0.25">
      <c r="C32" s="1" t="s">
        <v>745</v>
      </c>
      <c r="E32" s="50"/>
      <c r="N32" s="65">
        <v>0.26</v>
      </c>
    </row>
    <row r="33" spans="2:9" x14ac:dyDescent="0.25">
      <c r="C33" s="1" t="s">
        <v>746</v>
      </c>
      <c r="E33" s="50"/>
    </row>
    <row r="34" spans="2:9" x14ac:dyDescent="0.25">
      <c r="B34" s="48" t="s">
        <v>733</v>
      </c>
      <c r="D34" s="48"/>
      <c r="E34" s="48"/>
    </row>
    <row r="35" spans="2:9" ht="15" customHeight="1" x14ac:dyDescent="0.25">
      <c r="B35" s="269" t="s">
        <v>741</v>
      </c>
      <c r="C35" s="269"/>
      <c r="D35" s="269"/>
      <c r="E35" s="269"/>
      <c r="F35" s="269"/>
    </row>
    <row r="36" spans="2:9" x14ac:dyDescent="0.25">
      <c r="B36" s="55" t="s">
        <v>747</v>
      </c>
      <c r="D36" s="48"/>
      <c r="E36" s="48"/>
      <c r="F36" s="1"/>
      <c r="G36" s="1"/>
      <c r="H36" s="1"/>
      <c r="I36" s="1"/>
    </row>
    <row r="37" spans="2:9" x14ac:dyDescent="0.25">
      <c r="B37" s="55" t="s">
        <v>748</v>
      </c>
      <c r="C37" s="1"/>
      <c r="D37" s="1"/>
      <c r="E37" s="1"/>
      <c r="F37" s="1"/>
      <c r="G37" s="1"/>
      <c r="H37" s="1"/>
      <c r="I37" s="1"/>
    </row>
    <row r="38" spans="2:9" x14ac:dyDescent="0.25">
      <c r="B38" s="1"/>
      <c r="C38" s="1"/>
      <c r="D38" s="1"/>
      <c r="E38" s="1"/>
      <c r="F38" s="1"/>
      <c r="G38" s="1"/>
      <c r="H38" s="1"/>
      <c r="I38" s="1"/>
    </row>
  </sheetData>
  <mergeCells count="8">
    <mergeCell ref="B35:F35"/>
    <mergeCell ref="C11:F11"/>
    <mergeCell ref="C12:F12"/>
    <mergeCell ref="B24:G24"/>
    <mergeCell ref="B25:D25"/>
    <mergeCell ref="B26:D26"/>
    <mergeCell ref="B15:D15"/>
    <mergeCell ref="B16:F1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35C3-4066-4FCD-A36F-5089F21009F5}">
  <dimension ref="B5:N28"/>
  <sheetViews>
    <sheetView showGridLines="0" workbookViewId="0">
      <selection activeCell="I23" sqref="I23:I26"/>
    </sheetView>
  </sheetViews>
  <sheetFormatPr defaultRowHeight="15" x14ac:dyDescent="0.25"/>
  <cols>
    <col min="1" max="1" width="3.28515625" customWidth="1"/>
    <col min="2" max="2" width="27.85546875" customWidth="1"/>
    <col min="3" max="3" width="14.28515625" customWidth="1"/>
    <col min="4" max="4" width="22" customWidth="1"/>
    <col min="5" max="5" width="20.28515625" customWidth="1"/>
    <col min="6" max="6" width="27.5703125" customWidth="1"/>
    <col min="7" max="7" width="35.7109375" customWidth="1"/>
    <col min="8" max="8" width="20" customWidth="1"/>
    <col min="9" max="9" width="31.5703125" style="27" customWidth="1"/>
    <col min="10" max="10" width="30" style="27" customWidth="1"/>
    <col min="11" max="11" width="64" customWidth="1"/>
    <col min="12" max="12" width="51.140625" customWidth="1"/>
    <col min="13" max="13" width="57.5703125" customWidth="1"/>
  </cols>
  <sheetData>
    <row r="5" spans="2:14" x14ac:dyDescent="0.25">
      <c r="B5" s="32" t="s">
        <v>0</v>
      </c>
    </row>
    <row r="7" spans="2:14" ht="27" customHeight="1" x14ac:dyDescent="0.25">
      <c r="B7" s="279" t="s">
        <v>749</v>
      </c>
      <c r="C7" s="279"/>
      <c r="D7" s="279"/>
      <c r="E7" s="279"/>
      <c r="F7" s="279"/>
      <c r="G7" s="279"/>
      <c r="H7" s="279"/>
      <c r="I7" s="4"/>
      <c r="J7" s="4"/>
      <c r="K7" s="1"/>
      <c r="L7" s="1"/>
      <c r="M7" s="1"/>
      <c r="N7" s="1"/>
    </row>
    <row r="8" spans="2:14" ht="20.25" customHeight="1" x14ac:dyDescent="0.25">
      <c r="B8" s="58" t="s">
        <v>750</v>
      </c>
      <c r="C8" s="58" t="s">
        <v>751</v>
      </c>
      <c r="D8" s="59" t="s">
        <v>752</v>
      </c>
      <c r="E8" s="59" t="s">
        <v>753</v>
      </c>
      <c r="F8" s="59" t="s">
        <v>754</v>
      </c>
      <c r="G8" s="59" t="s">
        <v>755</v>
      </c>
      <c r="H8" s="59" t="s">
        <v>756</v>
      </c>
      <c r="I8" s="59" t="s">
        <v>757</v>
      </c>
      <c r="J8" s="59" t="s">
        <v>758</v>
      </c>
      <c r="K8" s="59" t="s">
        <v>759</v>
      </c>
      <c r="L8" s="59" t="s">
        <v>760</v>
      </c>
      <c r="M8" s="59" t="s">
        <v>761</v>
      </c>
      <c r="N8" s="1"/>
    </row>
    <row r="9" spans="2:14" ht="45" x14ac:dyDescent="0.25">
      <c r="B9" s="56" t="s">
        <v>762</v>
      </c>
      <c r="C9" s="56" t="s">
        <v>607</v>
      </c>
      <c r="D9" s="16" t="s">
        <v>763</v>
      </c>
      <c r="E9" s="16" t="s">
        <v>764</v>
      </c>
      <c r="F9" s="16" t="s">
        <v>765</v>
      </c>
      <c r="G9" s="16" t="s">
        <v>766</v>
      </c>
      <c r="H9" s="16" t="s">
        <v>767</v>
      </c>
      <c r="I9" s="23" t="s">
        <v>768</v>
      </c>
      <c r="J9" s="23" t="s">
        <v>769</v>
      </c>
      <c r="K9" s="56" t="s">
        <v>770</v>
      </c>
      <c r="L9" s="56" t="s">
        <v>771</v>
      </c>
      <c r="M9" s="16" t="s">
        <v>771</v>
      </c>
      <c r="N9" s="1"/>
    </row>
    <row r="10" spans="2:14" ht="99" customHeight="1" x14ac:dyDescent="0.25">
      <c r="B10" s="273" t="s">
        <v>772</v>
      </c>
      <c r="C10" s="273" t="s">
        <v>607</v>
      </c>
      <c r="D10" s="274" t="s">
        <v>773</v>
      </c>
      <c r="E10" s="274" t="s">
        <v>774</v>
      </c>
      <c r="F10" s="274" t="s">
        <v>775</v>
      </c>
      <c r="G10" s="274" t="s">
        <v>776</v>
      </c>
      <c r="H10" s="274" t="s">
        <v>776</v>
      </c>
      <c r="I10" s="275" t="s">
        <v>777</v>
      </c>
      <c r="J10" s="276">
        <v>45221</v>
      </c>
      <c r="K10" s="16" t="s">
        <v>778</v>
      </c>
      <c r="L10" s="16" t="s">
        <v>779</v>
      </c>
      <c r="M10" s="277" t="s">
        <v>558</v>
      </c>
      <c r="N10" s="272"/>
    </row>
    <row r="11" spans="2:14" ht="159.75" customHeight="1" x14ac:dyDescent="0.25">
      <c r="B11" s="273"/>
      <c r="C11" s="273"/>
      <c r="D11" s="274"/>
      <c r="E11" s="274"/>
      <c r="F11" s="274"/>
      <c r="G11" s="274"/>
      <c r="H11" s="274"/>
      <c r="I11" s="275"/>
      <c r="J11" s="276"/>
      <c r="K11" s="16" t="s">
        <v>780</v>
      </c>
      <c r="L11" s="16" t="s">
        <v>781</v>
      </c>
      <c r="M11" s="277"/>
      <c r="N11" s="272"/>
    </row>
    <row r="12" spans="2:14" ht="88.5" customHeight="1" x14ac:dyDescent="0.25">
      <c r="B12" s="273"/>
      <c r="C12" s="273"/>
      <c r="D12" s="274"/>
      <c r="E12" s="274"/>
      <c r="F12" s="274"/>
      <c r="G12" s="274"/>
      <c r="H12" s="274"/>
      <c r="I12" s="275"/>
      <c r="J12" s="276"/>
      <c r="K12" s="16" t="s">
        <v>782</v>
      </c>
      <c r="L12" s="16"/>
      <c r="M12" s="277"/>
      <c r="N12" s="272"/>
    </row>
    <row r="13" spans="2:14" ht="144.75" customHeight="1" x14ac:dyDescent="0.25">
      <c r="B13" s="273" t="s">
        <v>783</v>
      </c>
      <c r="C13" s="273" t="s">
        <v>610</v>
      </c>
      <c r="D13" s="274" t="s">
        <v>784</v>
      </c>
      <c r="E13" s="16" t="s">
        <v>785</v>
      </c>
      <c r="F13" s="16" t="s">
        <v>786</v>
      </c>
      <c r="G13" s="16" t="s">
        <v>787</v>
      </c>
      <c r="H13" s="16" t="s">
        <v>788</v>
      </c>
      <c r="I13" s="275" t="s">
        <v>789</v>
      </c>
      <c r="J13" s="23" t="s">
        <v>790</v>
      </c>
      <c r="K13" s="16" t="s">
        <v>791</v>
      </c>
      <c r="L13" s="16" t="s">
        <v>792</v>
      </c>
      <c r="M13" s="5" t="s">
        <v>793</v>
      </c>
      <c r="N13" s="272"/>
    </row>
    <row r="14" spans="2:14" ht="220.5" customHeight="1" x14ac:dyDescent="0.25">
      <c r="B14" s="273"/>
      <c r="C14" s="273"/>
      <c r="D14" s="274"/>
      <c r="E14" s="16" t="s">
        <v>794</v>
      </c>
      <c r="F14" s="16" t="s">
        <v>795</v>
      </c>
      <c r="G14" s="16" t="s">
        <v>796</v>
      </c>
      <c r="H14" s="16" t="s">
        <v>797</v>
      </c>
      <c r="I14" s="275"/>
      <c r="J14" s="23" t="s">
        <v>798</v>
      </c>
      <c r="K14" s="16" t="s">
        <v>799</v>
      </c>
      <c r="L14" s="16" t="s">
        <v>800</v>
      </c>
      <c r="M14" s="5" t="s">
        <v>801</v>
      </c>
      <c r="N14" s="272"/>
    </row>
    <row r="15" spans="2:14" ht="122.25" customHeight="1" x14ac:dyDescent="0.25">
      <c r="B15" s="273"/>
      <c r="C15" s="273"/>
      <c r="D15" s="274"/>
      <c r="E15" s="16"/>
      <c r="F15" s="16"/>
      <c r="G15" s="16"/>
      <c r="H15" s="16"/>
      <c r="I15" s="275"/>
      <c r="J15" s="23"/>
      <c r="K15" s="16" t="s">
        <v>802</v>
      </c>
      <c r="L15" s="16" t="s">
        <v>803</v>
      </c>
      <c r="M15" s="5" t="s">
        <v>804</v>
      </c>
      <c r="N15" s="272"/>
    </row>
    <row r="16" spans="2:14" ht="245.25" customHeight="1" x14ac:dyDescent="0.25">
      <c r="B16" s="273" t="s">
        <v>805</v>
      </c>
      <c r="C16" s="273" t="s">
        <v>610</v>
      </c>
      <c r="D16" s="274" t="s">
        <v>806</v>
      </c>
      <c r="E16" s="16" t="s">
        <v>807</v>
      </c>
      <c r="F16" s="16" t="s">
        <v>808</v>
      </c>
      <c r="G16" s="16" t="s">
        <v>809</v>
      </c>
      <c r="H16" s="16" t="s">
        <v>810</v>
      </c>
      <c r="I16" s="275" t="s">
        <v>789</v>
      </c>
      <c r="J16" s="278">
        <v>44805</v>
      </c>
      <c r="K16" s="274" t="s">
        <v>811</v>
      </c>
      <c r="L16" s="16" t="s">
        <v>812</v>
      </c>
      <c r="M16" s="5" t="s">
        <v>813</v>
      </c>
      <c r="N16" s="272"/>
    </row>
    <row r="17" spans="2:14" ht="117" customHeight="1" x14ac:dyDescent="0.25">
      <c r="B17" s="273"/>
      <c r="C17" s="273"/>
      <c r="D17" s="274"/>
      <c r="E17" s="16" t="s">
        <v>814</v>
      </c>
      <c r="F17" s="16" t="s">
        <v>815</v>
      </c>
      <c r="G17" s="16" t="s">
        <v>816</v>
      </c>
      <c r="H17" s="16" t="s">
        <v>817</v>
      </c>
      <c r="I17" s="275"/>
      <c r="J17" s="278"/>
      <c r="K17" s="274"/>
      <c r="L17" s="16" t="s">
        <v>818</v>
      </c>
      <c r="M17" s="5"/>
      <c r="N17" s="272"/>
    </row>
    <row r="18" spans="2:14" ht="75.75" customHeight="1" x14ac:dyDescent="0.25">
      <c r="B18" s="273"/>
      <c r="C18" s="273"/>
      <c r="D18" s="274"/>
      <c r="E18" s="16" t="s">
        <v>819</v>
      </c>
      <c r="F18" s="16" t="s">
        <v>820</v>
      </c>
      <c r="G18" s="16" t="s">
        <v>821</v>
      </c>
      <c r="H18" s="16" t="s">
        <v>822</v>
      </c>
      <c r="I18" s="275"/>
      <c r="J18" s="278"/>
      <c r="K18" s="274"/>
      <c r="L18" s="16" t="s">
        <v>823</v>
      </c>
      <c r="M18" s="5"/>
      <c r="N18" s="272"/>
    </row>
    <row r="19" spans="2:14" ht="30" x14ac:dyDescent="0.25">
      <c r="B19" s="273"/>
      <c r="C19" s="273"/>
      <c r="D19" s="274"/>
      <c r="E19" s="16" t="s">
        <v>824</v>
      </c>
      <c r="F19" s="16" t="s">
        <v>825</v>
      </c>
      <c r="G19" s="16" t="s">
        <v>826</v>
      </c>
      <c r="H19" s="16" t="s">
        <v>827</v>
      </c>
      <c r="I19" s="275"/>
      <c r="J19" s="278"/>
      <c r="K19" s="274"/>
      <c r="L19" s="16"/>
      <c r="M19" s="5"/>
      <c r="N19" s="272"/>
    </row>
    <row r="20" spans="2:14" ht="200.1" customHeight="1" x14ac:dyDescent="0.25">
      <c r="B20" s="274" t="s">
        <v>828</v>
      </c>
      <c r="C20" s="274" t="s">
        <v>610</v>
      </c>
      <c r="D20" s="274" t="s">
        <v>829</v>
      </c>
      <c r="E20" s="274" t="s">
        <v>830</v>
      </c>
      <c r="F20" s="16" t="s">
        <v>831</v>
      </c>
      <c r="G20" s="57"/>
      <c r="H20" s="57"/>
      <c r="I20" s="275" t="s">
        <v>789</v>
      </c>
      <c r="J20" s="278">
        <v>44805</v>
      </c>
      <c r="K20" s="274" t="s">
        <v>832</v>
      </c>
      <c r="L20" s="274" t="s">
        <v>833</v>
      </c>
      <c r="M20" s="5"/>
      <c r="N20" s="272"/>
    </row>
    <row r="21" spans="2:14" x14ac:dyDescent="0.25">
      <c r="B21" s="274"/>
      <c r="C21" s="274"/>
      <c r="D21" s="274"/>
      <c r="E21" s="274"/>
      <c r="F21" s="16" t="s">
        <v>834</v>
      </c>
      <c r="G21" s="16" t="s">
        <v>835</v>
      </c>
      <c r="H21" s="16" t="s">
        <v>836</v>
      </c>
      <c r="I21" s="275"/>
      <c r="J21" s="278"/>
      <c r="K21" s="274"/>
      <c r="L21" s="274"/>
      <c r="M21" s="5"/>
      <c r="N21" s="272"/>
    </row>
    <row r="22" spans="2:14" ht="30" x14ac:dyDescent="0.25">
      <c r="B22" s="274"/>
      <c r="C22" s="274"/>
      <c r="D22" s="274"/>
      <c r="E22" s="274"/>
      <c r="F22" s="16"/>
      <c r="G22" s="16" t="s">
        <v>837</v>
      </c>
      <c r="H22" s="16" t="s">
        <v>837</v>
      </c>
      <c r="I22" s="275"/>
      <c r="J22" s="278"/>
      <c r="K22" s="274"/>
      <c r="L22" s="274"/>
      <c r="M22" s="5"/>
      <c r="N22" s="272"/>
    </row>
    <row r="23" spans="2:14" ht="186" customHeight="1" x14ac:dyDescent="0.25">
      <c r="B23" s="16" t="s">
        <v>838</v>
      </c>
      <c r="C23" s="273" t="s">
        <v>610</v>
      </c>
      <c r="D23" s="274" t="s">
        <v>839</v>
      </c>
      <c r="E23" s="274" t="s">
        <v>830</v>
      </c>
      <c r="F23" s="16" t="s">
        <v>840</v>
      </c>
      <c r="G23" s="16" t="s">
        <v>841</v>
      </c>
      <c r="H23" s="16" t="s">
        <v>842</v>
      </c>
      <c r="I23" s="275" t="s">
        <v>789</v>
      </c>
      <c r="J23" s="278">
        <v>44805</v>
      </c>
      <c r="K23" s="16" t="s">
        <v>843</v>
      </c>
      <c r="L23" s="16" t="s">
        <v>844</v>
      </c>
      <c r="M23" s="270"/>
      <c r="N23" s="272"/>
    </row>
    <row r="24" spans="2:14" ht="190.5" customHeight="1" x14ac:dyDescent="0.25">
      <c r="B24" s="16" t="s">
        <v>845</v>
      </c>
      <c r="C24" s="273"/>
      <c r="D24" s="274"/>
      <c r="E24" s="274"/>
      <c r="F24" s="16" t="s">
        <v>846</v>
      </c>
      <c r="G24" s="16" t="s">
        <v>847</v>
      </c>
      <c r="H24" s="16" t="s">
        <v>848</v>
      </c>
      <c r="I24" s="275"/>
      <c r="J24" s="278"/>
      <c r="K24" s="16" t="s">
        <v>849</v>
      </c>
      <c r="L24" s="16" t="s">
        <v>850</v>
      </c>
      <c r="M24" s="270"/>
      <c r="N24" s="272"/>
    </row>
    <row r="25" spans="2:14" ht="101.25" customHeight="1" x14ac:dyDescent="0.25">
      <c r="B25" s="16"/>
      <c r="C25" s="273"/>
      <c r="D25" s="274"/>
      <c r="E25" s="274"/>
      <c r="F25" s="16"/>
      <c r="G25" s="16"/>
      <c r="H25" s="16"/>
      <c r="I25" s="275"/>
      <c r="J25" s="278"/>
      <c r="K25" s="16" t="s">
        <v>851</v>
      </c>
      <c r="L25" s="16" t="s">
        <v>852</v>
      </c>
      <c r="M25" s="270"/>
      <c r="N25" s="272"/>
    </row>
    <row r="26" spans="2:14" ht="129" customHeight="1" x14ac:dyDescent="0.25">
      <c r="B26" s="16"/>
      <c r="C26" s="273"/>
      <c r="D26" s="274"/>
      <c r="E26" s="274"/>
      <c r="F26" s="16"/>
      <c r="G26" s="16"/>
      <c r="H26" s="16"/>
      <c r="I26" s="275"/>
      <c r="J26" s="278"/>
      <c r="K26" s="16"/>
      <c r="L26" s="16" t="s">
        <v>853</v>
      </c>
      <c r="M26" s="270"/>
      <c r="N26" s="272"/>
    </row>
    <row r="27" spans="2:14" x14ac:dyDescent="0.25">
      <c r="B27" s="55" t="s">
        <v>854</v>
      </c>
      <c r="C27" s="1"/>
      <c r="D27" s="1"/>
      <c r="E27" s="1"/>
      <c r="F27" s="1"/>
      <c r="G27" s="1"/>
      <c r="H27" s="1"/>
      <c r="I27" s="4"/>
      <c r="J27" s="4"/>
      <c r="K27" s="1"/>
      <c r="L27" s="1"/>
      <c r="M27" s="1"/>
      <c r="N27" s="1"/>
    </row>
    <row r="28" spans="2:14" x14ac:dyDescent="0.25">
      <c r="B28" s="1"/>
      <c r="C28" s="1"/>
      <c r="D28" s="1"/>
      <c r="E28" s="1"/>
      <c r="F28" s="1"/>
      <c r="G28" s="1"/>
      <c r="H28" s="1"/>
      <c r="I28" s="4"/>
      <c r="J28" s="4"/>
      <c r="K28" s="1"/>
      <c r="L28" s="1"/>
      <c r="M28" s="1"/>
      <c r="N28" s="1"/>
    </row>
  </sheetData>
  <mergeCells count="40">
    <mergeCell ref="M23:M26"/>
    <mergeCell ref="N23:N26"/>
    <mergeCell ref="B7:H7"/>
    <mergeCell ref="C23:C26"/>
    <mergeCell ref="D23:D26"/>
    <mergeCell ref="E23:E26"/>
    <mergeCell ref="I23:I26"/>
    <mergeCell ref="J23:J26"/>
    <mergeCell ref="K16:K19"/>
    <mergeCell ref="N16:N19"/>
    <mergeCell ref="B20:B22"/>
    <mergeCell ref="C20:C22"/>
    <mergeCell ref="D20:D22"/>
    <mergeCell ref="E20:E22"/>
    <mergeCell ref="I20:I22"/>
    <mergeCell ref="J20:J22"/>
    <mergeCell ref="L20:L22"/>
    <mergeCell ref="N20:N22"/>
    <mergeCell ref="B13:B15"/>
    <mergeCell ref="C13:C15"/>
    <mergeCell ref="D13:D15"/>
    <mergeCell ref="I13:I15"/>
    <mergeCell ref="N13:N15"/>
    <mergeCell ref="K20:K22"/>
    <mergeCell ref="B16:B19"/>
    <mergeCell ref="C16:C19"/>
    <mergeCell ref="D16:D19"/>
    <mergeCell ref="I16:I19"/>
    <mergeCell ref="J16:J19"/>
    <mergeCell ref="N10:N12"/>
    <mergeCell ref="B10:B12"/>
    <mergeCell ref="C10:C12"/>
    <mergeCell ref="D10:D12"/>
    <mergeCell ref="E10:E12"/>
    <mergeCell ref="F10:F12"/>
    <mergeCell ref="G10:G12"/>
    <mergeCell ref="H10:H12"/>
    <mergeCell ref="I10:I12"/>
    <mergeCell ref="J10:J12"/>
    <mergeCell ref="M10:M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EC2CB-B7A5-497A-90C4-F9D8E4709964}">
  <dimension ref="B5:F132"/>
  <sheetViews>
    <sheetView showGridLines="0" workbookViewId="0">
      <selection activeCell="H9" sqref="H9"/>
    </sheetView>
  </sheetViews>
  <sheetFormatPr defaultRowHeight="15" x14ac:dyDescent="0.25"/>
  <cols>
    <col min="1" max="1" width="3.28515625" customWidth="1"/>
    <col min="2" max="2" width="29" customWidth="1"/>
    <col min="3" max="3" width="20.28515625" customWidth="1"/>
    <col min="4" max="4" width="60.7109375" customWidth="1"/>
    <col min="5" max="5" width="20.7109375" customWidth="1"/>
    <col min="6" max="6" width="67" customWidth="1"/>
  </cols>
  <sheetData>
    <row r="5" spans="2:6" ht="18.75" x14ac:dyDescent="0.3">
      <c r="B5" s="134" t="s">
        <v>105</v>
      </c>
    </row>
    <row r="6" spans="2:6" x14ac:dyDescent="0.25">
      <c r="B6" t="s">
        <v>106</v>
      </c>
    </row>
    <row r="7" spans="2:6" ht="45" x14ac:dyDescent="0.25">
      <c r="B7" s="109" t="s">
        <v>11</v>
      </c>
      <c r="C7" s="110" t="s">
        <v>12</v>
      </c>
      <c r="D7" s="111" t="s">
        <v>13</v>
      </c>
      <c r="E7" s="112" t="s">
        <v>107</v>
      </c>
      <c r="F7" s="137" t="s">
        <v>108</v>
      </c>
    </row>
    <row r="8" spans="2:6" ht="20.25" customHeight="1" x14ac:dyDescent="0.25">
      <c r="B8" s="138" t="s">
        <v>109</v>
      </c>
      <c r="C8" s="139"/>
      <c r="D8" s="140"/>
      <c r="E8" s="141"/>
      <c r="F8" s="142"/>
    </row>
    <row r="9" spans="2:6" ht="15.75" x14ac:dyDescent="0.25">
      <c r="B9" s="143" t="s">
        <v>110</v>
      </c>
      <c r="C9" s="144"/>
      <c r="D9" s="144"/>
      <c r="E9" s="145"/>
      <c r="F9" s="146"/>
    </row>
    <row r="10" spans="2:6" ht="22.5" customHeight="1" x14ac:dyDescent="0.25">
      <c r="B10" s="113" t="s">
        <v>111</v>
      </c>
      <c r="C10" s="114" t="s">
        <v>112</v>
      </c>
      <c r="D10" s="147" t="s">
        <v>113</v>
      </c>
      <c r="E10" s="148" t="s">
        <v>114</v>
      </c>
      <c r="F10" s="149" t="s">
        <v>115</v>
      </c>
    </row>
    <row r="11" spans="2:6" x14ac:dyDescent="0.25">
      <c r="B11" s="115" t="s">
        <v>111</v>
      </c>
      <c r="C11" s="116" t="s">
        <v>116</v>
      </c>
      <c r="D11" s="150" t="s">
        <v>117</v>
      </c>
      <c r="E11" s="151" t="s">
        <v>118</v>
      </c>
      <c r="F11" s="152" t="s">
        <v>115</v>
      </c>
    </row>
    <row r="12" spans="2:6" ht="22.5" customHeight="1" x14ac:dyDescent="0.25">
      <c r="B12" s="113" t="s">
        <v>111</v>
      </c>
      <c r="C12" s="114" t="s">
        <v>119</v>
      </c>
      <c r="D12" s="147" t="s">
        <v>120</v>
      </c>
      <c r="E12" s="148" t="s">
        <v>121</v>
      </c>
      <c r="F12" s="153"/>
    </row>
    <row r="13" spans="2:6" ht="47.25" customHeight="1" x14ac:dyDescent="0.25">
      <c r="B13" s="115" t="s">
        <v>111</v>
      </c>
      <c r="C13" s="116" t="s">
        <v>122</v>
      </c>
      <c r="D13" s="150" t="s">
        <v>123</v>
      </c>
      <c r="E13" s="151" t="s">
        <v>124</v>
      </c>
      <c r="F13" s="154" t="s">
        <v>125</v>
      </c>
    </row>
    <row r="14" spans="2:6" ht="31.5" customHeight="1" x14ac:dyDescent="0.25">
      <c r="B14" s="113" t="s">
        <v>111</v>
      </c>
      <c r="C14" s="114" t="s">
        <v>126</v>
      </c>
      <c r="D14" s="147" t="s">
        <v>127</v>
      </c>
      <c r="E14" s="148"/>
      <c r="F14" s="153" t="s">
        <v>128</v>
      </c>
    </row>
    <row r="15" spans="2:6" ht="31.5" customHeight="1" x14ac:dyDescent="0.25">
      <c r="B15" s="115" t="s">
        <v>111</v>
      </c>
      <c r="C15" s="116" t="s">
        <v>129</v>
      </c>
      <c r="D15" s="150" t="s">
        <v>130</v>
      </c>
      <c r="E15" s="151" t="s">
        <v>118</v>
      </c>
      <c r="F15" s="155"/>
    </row>
    <row r="16" spans="2:6" ht="30" customHeight="1" x14ac:dyDescent="0.25">
      <c r="B16" s="113" t="s">
        <v>111</v>
      </c>
      <c r="C16" s="114" t="s">
        <v>15</v>
      </c>
      <c r="D16" s="147" t="s">
        <v>16</v>
      </c>
      <c r="E16" s="148" t="s">
        <v>131</v>
      </c>
      <c r="F16" s="153"/>
    </row>
    <row r="17" spans="2:6" ht="18" customHeight="1" x14ac:dyDescent="0.25">
      <c r="B17" s="115" t="s">
        <v>111</v>
      </c>
      <c r="C17" s="116" t="s">
        <v>17</v>
      </c>
      <c r="D17" s="150" t="s">
        <v>18</v>
      </c>
      <c r="E17" s="151" t="s">
        <v>132</v>
      </c>
      <c r="F17" s="155"/>
    </row>
    <row r="18" spans="2:6" x14ac:dyDescent="0.25">
      <c r="B18" s="113" t="s">
        <v>111</v>
      </c>
      <c r="C18" s="114" t="s">
        <v>133</v>
      </c>
      <c r="D18" s="147" t="s">
        <v>134</v>
      </c>
      <c r="E18" s="148" t="s">
        <v>135</v>
      </c>
      <c r="F18" s="156" t="s">
        <v>136</v>
      </c>
    </row>
    <row r="19" spans="2:6" x14ac:dyDescent="0.25">
      <c r="B19" s="115" t="s">
        <v>111</v>
      </c>
      <c r="C19" s="116" t="s">
        <v>137</v>
      </c>
      <c r="D19" s="150" t="s">
        <v>138</v>
      </c>
      <c r="E19" s="151" t="s">
        <v>139</v>
      </c>
      <c r="F19" s="157" t="s">
        <v>140</v>
      </c>
    </row>
    <row r="20" spans="2:6" x14ac:dyDescent="0.25">
      <c r="B20" s="113" t="s">
        <v>111</v>
      </c>
      <c r="C20" s="114" t="s">
        <v>141</v>
      </c>
      <c r="D20" s="147" t="s">
        <v>142</v>
      </c>
      <c r="E20" s="148"/>
      <c r="F20" s="156" t="s">
        <v>143</v>
      </c>
    </row>
    <row r="21" spans="2:6" ht="30" x14ac:dyDescent="0.25">
      <c r="B21" s="115" t="s">
        <v>111</v>
      </c>
      <c r="C21" s="116" t="s">
        <v>144</v>
      </c>
      <c r="D21" s="150" t="s">
        <v>145</v>
      </c>
      <c r="E21" s="151" t="s">
        <v>135</v>
      </c>
      <c r="F21" s="157" t="s">
        <v>146</v>
      </c>
    </row>
    <row r="22" spans="2:6" ht="30" x14ac:dyDescent="0.25">
      <c r="B22" s="113" t="s">
        <v>111</v>
      </c>
      <c r="C22" s="114" t="s">
        <v>147</v>
      </c>
      <c r="D22" s="147" t="s">
        <v>148</v>
      </c>
      <c r="E22" s="148" t="s">
        <v>149</v>
      </c>
      <c r="F22" s="156" t="s">
        <v>150</v>
      </c>
    </row>
    <row r="23" spans="2:6" ht="30" x14ac:dyDescent="0.25">
      <c r="B23" s="115" t="s">
        <v>111</v>
      </c>
      <c r="C23" s="116" t="s">
        <v>151</v>
      </c>
      <c r="D23" s="150" t="s">
        <v>152</v>
      </c>
      <c r="E23" s="151" t="s">
        <v>153</v>
      </c>
      <c r="F23" s="157" t="s">
        <v>154</v>
      </c>
    </row>
    <row r="24" spans="2:6" x14ac:dyDescent="0.25">
      <c r="B24" s="248" t="s">
        <v>111</v>
      </c>
      <c r="C24" s="246" t="s">
        <v>155</v>
      </c>
      <c r="D24" s="244" t="s">
        <v>156</v>
      </c>
      <c r="E24" s="242" t="s">
        <v>157</v>
      </c>
      <c r="F24" s="156" t="s">
        <v>158</v>
      </c>
    </row>
    <row r="25" spans="2:6" x14ac:dyDescent="0.25">
      <c r="B25" s="249"/>
      <c r="C25" s="247"/>
      <c r="D25" s="245"/>
      <c r="E25" s="243"/>
      <c r="F25" s="156" t="s">
        <v>159</v>
      </c>
    </row>
    <row r="26" spans="2:6" ht="17.25" customHeight="1" x14ac:dyDescent="0.25">
      <c r="B26" s="115" t="s">
        <v>111</v>
      </c>
      <c r="C26" s="116" t="s">
        <v>160</v>
      </c>
      <c r="D26" s="150" t="s">
        <v>161</v>
      </c>
      <c r="E26" s="151" t="s">
        <v>162</v>
      </c>
      <c r="F26" s="154"/>
    </row>
    <row r="27" spans="2:6" ht="22.5" customHeight="1" x14ac:dyDescent="0.25">
      <c r="B27" s="113" t="s">
        <v>111</v>
      </c>
      <c r="C27" s="114" t="s">
        <v>163</v>
      </c>
      <c r="D27" s="147" t="s">
        <v>164</v>
      </c>
      <c r="E27" s="148"/>
      <c r="F27" s="156" t="s">
        <v>165</v>
      </c>
    </row>
    <row r="28" spans="2:6" x14ac:dyDescent="0.25">
      <c r="B28" s="115" t="s">
        <v>111</v>
      </c>
      <c r="C28" s="116" t="s">
        <v>166</v>
      </c>
      <c r="D28" s="150" t="s">
        <v>167</v>
      </c>
      <c r="E28" s="151"/>
      <c r="F28" s="157" t="s">
        <v>168</v>
      </c>
    </row>
    <row r="29" spans="2:6" ht="30" x14ac:dyDescent="0.25">
      <c r="B29" s="113" t="s">
        <v>111</v>
      </c>
      <c r="C29" s="114" t="s">
        <v>169</v>
      </c>
      <c r="D29" s="147" t="s">
        <v>170</v>
      </c>
      <c r="E29" s="148"/>
      <c r="F29" s="156" t="s">
        <v>171</v>
      </c>
    </row>
    <row r="30" spans="2:6" ht="30" x14ac:dyDescent="0.25">
      <c r="B30" s="115" t="s">
        <v>111</v>
      </c>
      <c r="C30" s="116" t="s">
        <v>172</v>
      </c>
      <c r="D30" s="150" t="s">
        <v>173</v>
      </c>
      <c r="E30" s="151" t="s">
        <v>174</v>
      </c>
      <c r="F30" s="157" t="s">
        <v>171</v>
      </c>
    </row>
    <row r="31" spans="2:6" ht="30" x14ac:dyDescent="0.25">
      <c r="B31" s="113" t="s">
        <v>111</v>
      </c>
      <c r="C31" s="114" t="s">
        <v>175</v>
      </c>
      <c r="D31" s="147" t="s">
        <v>176</v>
      </c>
      <c r="E31" s="148" t="s">
        <v>177</v>
      </c>
      <c r="F31" s="156" t="s">
        <v>178</v>
      </c>
    </row>
    <row r="32" spans="2:6" ht="30" x14ac:dyDescent="0.25">
      <c r="B32" s="115" t="s">
        <v>111</v>
      </c>
      <c r="C32" s="116" t="s">
        <v>179</v>
      </c>
      <c r="D32" s="150" t="s">
        <v>180</v>
      </c>
      <c r="E32" s="151" t="s">
        <v>181</v>
      </c>
      <c r="F32" s="157" t="s">
        <v>182</v>
      </c>
    </row>
    <row r="33" spans="2:6" x14ac:dyDescent="0.25">
      <c r="B33" s="113" t="s">
        <v>111</v>
      </c>
      <c r="C33" s="114" t="s">
        <v>183</v>
      </c>
      <c r="D33" s="147" t="s">
        <v>184</v>
      </c>
      <c r="E33" s="148" t="s">
        <v>185</v>
      </c>
      <c r="F33" s="153"/>
    </row>
    <row r="34" spans="2:6" ht="30" x14ac:dyDescent="0.25">
      <c r="B34" s="115" t="s">
        <v>111</v>
      </c>
      <c r="C34" s="116" t="s">
        <v>186</v>
      </c>
      <c r="D34" s="150" t="s">
        <v>187</v>
      </c>
      <c r="E34" s="151" t="s">
        <v>188</v>
      </c>
      <c r="F34" s="154"/>
    </row>
    <row r="35" spans="2:6" ht="23.25" customHeight="1" x14ac:dyDescent="0.25">
      <c r="B35" s="113" t="s">
        <v>111</v>
      </c>
      <c r="C35" s="114" t="s">
        <v>189</v>
      </c>
      <c r="D35" s="147" t="s">
        <v>190</v>
      </c>
      <c r="E35" s="148" t="s">
        <v>191</v>
      </c>
      <c r="F35" s="153"/>
    </row>
    <row r="36" spans="2:6" x14ac:dyDescent="0.25">
      <c r="B36" s="115" t="s">
        <v>111</v>
      </c>
      <c r="C36" s="116" t="s">
        <v>192</v>
      </c>
      <c r="D36" s="150" t="s">
        <v>193</v>
      </c>
      <c r="E36" s="151" t="s">
        <v>194</v>
      </c>
      <c r="F36" s="154"/>
    </row>
    <row r="37" spans="2:6" x14ac:dyDescent="0.25">
      <c r="B37" s="113" t="s">
        <v>111</v>
      </c>
      <c r="C37" s="114" t="s">
        <v>195</v>
      </c>
      <c r="D37" s="147" t="s">
        <v>196</v>
      </c>
      <c r="E37" s="148" t="s">
        <v>197</v>
      </c>
      <c r="F37" s="153"/>
    </row>
    <row r="38" spans="2:6" x14ac:dyDescent="0.25">
      <c r="B38" s="115" t="s">
        <v>111</v>
      </c>
      <c r="C38" s="116" t="s">
        <v>198</v>
      </c>
      <c r="D38" s="150" t="s">
        <v>199</v>
      </c>
      <c r="E38" s="151" t="s">
        <v>200</v>
      </c>
      <c r="F38" s="154"/>
    </row>
    <row r="39" spans="2:6" x14ac:dyDescent="0.25">
      <c r="B39" s="113" t="s">
        <v>111</v>
      </c>
      <c r="C39" s="114" t="s">
        <v>19</v>
      </c>
      <c r="D39" s="147" t="s">
        <v>201</v>
      </c>
      <c r="E39" s="148" t="s">
        <v>202</v>
      </c>
      <c r="F39" s="158"/>
    </row>
    <row r="40" spans="2:6" x14ac:dyDescent="0.25">
      <c r="B40" s="115" t="s">
        <v>203</v>
      </c>
      <c r="C40" s="116" t="s">
        <v>204</v>
      </c>
      <c r="D40" s="150" t="s">
        <v>205</v>
      </c>
      <c r="E40" s="151" t="s">
        <v>206</v>
      </c>
      <c r="F40" s="154"/>
    </row>
    <row r="41" spans="2:6" x14ac:dyDescent="0.25">
      <c r="B41" s="113" t="s">
        <v>203</v>
      </c>
      <c r="C41" s="114" t="s">
        <v>207</v>
      </c>
      <c r="D41" s="147" t="s">
        <v>208</v>
      </c>
      <c r="E41" s="148" t="s">
        <v>206</v>
      </c>
      <c r="F41" s="153"/>
    </row>
    <row r="42" spans="2:6" ht="103.5" customHeight="1" x14ac:dyDescent="0.25">
      <c r="B42" s="115" t="s">
        <v>203</v>
      </c>
      <c r="C42" s="116" t="s">
        <v>209</v>
      </c>
      <c r="D42" s="150" t="s">
        <v>210</v>
      </c>
      <c r="E42" s="151" t="s">
        <v>211</v>
      </c>
      <c r="F42" s="154"/>
    </row>
    <row r="43" spans="2:6" x14ac:dyDescent="0.25">
      <c r="B43" s="256" t="s">
        <v>212</v>
      </c>
      <c r="C43" s="254" t="s">
        <v>213</v>
      </c>
      <c r="D43" s="252" t="s">
        <v>214</v>
      </c>
      <c r="E43" s="250" t="s">
        <v>215</v>
      </c>
      <c r="F43" s="179" t="s">
        <v>216</v>
      </c>
    </row>
    <row r="44" spans="2:6" ht="21" customHeight="1" x14ac:dyDescent="0.25">
      <c r="B44" s="257"/>
      <c r="C44" s="255"/>
      <c r="D44" s="253"/>
      <c r="E44" s="251"/>
      <c r="F44" s="180" t="s">
        <v>217</v>
      </c>
    </row>
    <row r="45" spans="2:6" ht="30" x14ac:dyDescent="0.25">
      <c r="B45" s="115" t="s">
        <v>218</v>
      </c>
      <c r="C45" s="116" t="s">
        <v>219</v>
      </c>
      <c r="D45" s="150" t="s">
        <v>220</v>
      </c>
      <c r="E45" s="151" t="s">
        <v>221</v>
      </c>
      <c r="F45" s="176" t="s">
        <v>222</v>
      </c>
    </row>
    <row r="46" spans="2:6" x14ac:dyDescent="0.25">
      <c r="B46" s="181" t="s">
        <v>218</v>
      </c>
      <c r="C46" s="182" t="s">
        <v>223</v>
      </c>
      <c r="D46" s="183" t="s">
        <v>224</v>
      </c>
      <c r="E46" s="184" t="s">
        <v>225</v>
      </c>
      <c r="F46" s="185"/>
    </row>
    <row r="47" spans="2:6" x14ac:dyDescent="0.25">
      <c r="B47" s="115" t="s">
        <v>226</v>
      </c>
      <c r="C47" s="116" t="s">
        <v>227</v>
      </c>
      <c r="D47" s="150" t="s">
        <v>228</v>
      </c>
      <c r="E47" s="151" t="s">
        <v>229</v>
      </c>
      <c r="F47" s="155"/>
    </row>
    <row r="48" spans="2:6" ht="23.25" customHeight="1" x14ac:dyDescent="0.25">
      <c r="B48" s="181" t="s">
        <v>230</v>
      </c>
      <c r="C48" s="182" t="s">
        <v>231</v>
      </c>
      <c r="D48" s="183" t="s">
        <v>232</v>
      </c>
      <c r="E48" s="184" t="s">
        <v>162</v>
      </c>
      <c r="F48" s="180" t="s">
        <v>233</v>
      </c>
    </row>
    <row r="49" spans="2:6" ht="30" x14ac:dyDescent="0.25">
      <c r="B49" s="115" t="s">
        <v>230</v>
      </c>
      <c r="C49" s="116" t="s">
        <v>234</v>
      </c>
      <c r="D49" s="150" t="s">
        <v>235</v>
      </c>
      <c r="E49" s="151" t="s">
        <v>236</v>
      </c>
      <c r="F49" s="155"/>
    </row>
    <row r="50" spans="2:6" ht="21" customHeight="1" x14ac:dyDescent="0.25">
      <c r="B50" s="181" t="s">
        <v>230</v>
      </c>
      <c r="C50" s="182" t="s">
        <v>237</v>
      </c>
      <c r="D50" s="183" t="s">
        <v>238</v>
      </c>
      <c r="E50" s="184" t="s">
        <v>239</v>
      </c>
      <c r="F50" s="186"/>
    </row>
    <row r="51" spans="2:6" ht="30" x14ac:dyDescent="0.25">
      <c r="B51" s="115" t="s">
        <v>240</v>
      </c>
      <c r="C51" s="116" t="s">
        <v>241</v>
      </c>
      <c r="D51" s="150" t="s">
        <v>242</v>
      </c>
      <c r="E51" s="151" t="s">
        <v>243</v>
      </c>
      <c r="F51" s="155"/>
    </row>
    <row r="52" spans="2:6" x14ac:dyDescent="0.25">
      <c r="B52" s="181" t="s">
        <v>244</v>
      </c>
      <c r="C52" s="182" t="s">
        <v>245</v>
      </c>
      <c r="D52" s="183" t="s">
        <v>246</v>
      </c>
      <c r="E52" s="184" t="s">
        <v>247</v>
      </c>
      <c r="F52" s="180" t="s">
        <v>248</v>
      </c>
    </row>
    <row r="53" spans="2:6" ht="21.75" customHeight="1" x14ac:dyDescent="0.25">
      <c r="B53" s="115" t="s">
        <v>244</v>
      </c>
      <c r="C53" s="116" t="s">
        <v>249</v>
      </c>
      <c r="D53" s="150" t="s">
        <v>250</v>
      </c>
      <c r="E53" s="151" t="s">
        <v>247</v>
      </c>
      <c r="F53" s="177" t="s">
        <v>251</v>
      </c>
    </row>
    <row r="54" spans="2:6" ht="20.25" customHeight="1" x14ac:dyDescent="0.25">
      <c r="B54" s="181" t="s">
        <v>244</v>
      </c>
      <c r="C54" s="182" t="s">
        <v>252</v>
      </c>
      <c r="D54" s="183" t="s">
        <v>253</v>
      </c>
      <c r="E54" s="184" t="s">
        <v>254</v>
      </c>
      <c r="F54" s="188" t="s">
        <v>255</v>
      </c>
    </row>
    <row r="55" spans="2:6" x14ac:dyDescent="0.25">
      <c r="B55" s="115" t="s">
        <v>24</v>
      </c>
      <c r="C55" s="116" t="s">
        <v>25</v>
      </c>
      <c r="D55" s="150" t="s">
        <v>26</v>
      </c>
      <c r="E55" s="151" t="s">
        <v>256</v>
      </c>
      <c r="F55" s="154"/>
    </row>
    <row r="56" spans="2:6" x14ac:dyDescent="0.25">
      <c r="B56" s="181" t="s">
        <v>24</v>
      </c>
      <c r="C56" s="182" t="s">
        <v>27</v>
      </c>
      <c r="D56" s="187" t="s">
        <v>28</v>
      </c>
      <c r="E56" s="184" t="s">
        <v>256</v>
      </c>
      <c r="F56" s="185"/>
    </row>
    <row r="57" spans="2:6" ht="21" customHeight="1" x14ac:dyDescent="0.25">
      <c r="B57" s="115" t="s">
        <v>24</v>
      </c>
      <c r="C57" s="116" t="s">
        <v>257</v>
      </c>
      <c r="D57" s="117" t="s">
        <v>258</v>
      </c>
      <c r="E57" s="151" t="s">
        <v>256</v>
      </c>
      <c r="F57" s="178" t="s">
        <v>259</v>
      </c>
    </row>
    <row r="58" spans="2:6" ht="24" customHeight="1" x14ac:dyDescent="0.25">
      <c r="B58" s="181" t="s">
        <v>29</v>
      </c>
      <c r="C58" s="182" t="s">
        <v>260</v>
      </c>
      <c r="D58" s="183" t="s">
        <v>261</v>
      </c>
      <c r="E58" s="184" t="s">
        <v>262</v>
      </c>
      <c r="F58" s="188" t="s">
        <v>263</v>
      </c>
    </row>
    <row r="59" spans="2:6" x14ac:dyDescent="0.25">
      <c r="B59" s="115" t="s">
        <v>29</v>
      </c>
      <c r="C59" s="116" t="s">
        <v>264</v>
      </c>
      <c r="D59" s="117" t="s">
        <v>265</v>
      </c>
      <c r="E59" s="151" t="s">
        <v>262</v>
      </c>
      <c r="F59" s="154"/>
    </row>
    <row r="60" spans="2:6" x14ac:dyDescent="0.25">
      <c r="B60" s="181" t="s">
        <v>29</v>
      </c>
      <c r="C60" s="182" t="s">
        <v>30</v>
      </c>
      <c r="D60" s="187" t="s">
        <v>31</v>
      </c>
      <c r="E60" s="184" t="s">
        <v>266</v>
      </c>
      <c r="F60" s="185"/>
    </row>
    <row r="61" spans="2:6" x14ac:dyDescent="0.25">
      <c r="B61" s="115" t="s">
        <v>29</v>
      </c>
      <c r="C61" s="116" t="s">
        <v>32</v>
      </c>
      <c r="D61" s="117" t="s">
        <v>33</v>
      </c>
      <c r="E61" s="151" t="s">
        <v>266</v>
      </c>
      <c r="F61" s="154"/>
    </row>
    <row r="62" spans="2:6" ht="45" x14ac:dyDescent="0.25">
      <c r="B62" s="181" t="s">
        <v>34</v>
      </c>
      <c r="C62" s="182" t="s">
        <v>267</v>
      </c>
      <c r="D62" s="183" t="s">
        <v>268</v>
      </c>
      <c r="E62" s="184" t="s">
        <v>269</v>
      </c>
      <c r="F62" s="185"/>
    </row>
    <row r="63" spans="2:6" ht="30" x14ac:dyDescent="0.25">
      <c r="B63" s="115" t="s">
        <v>34</v>
      </c>
      <c r="C63" s="116" t="s">
        <v>270</v>
      </c>
      <c r="D63" s="150" t="s">
        <v>271</v>
      </c>
      <c r="E63" s="151" t="s">
        <v>269</v>
      </c>
      <c r="F63" s="154"/>
    </row>
    <row r="64" spans="2:6" x14ac:dyDescent="0.25">
      <c r="B64" s="192" t="s">
        <v>34</v>
      </c>
      <c r="C64" s="212" t="s">
        <v>35</v>
      </c>
      <c r="D64" s="213" t="s">
        <v>36</v>
      </c>
      <c r="E64" s="214" t="s">
        <v>272</v>
      </c>
      <c r="F64" s="215"/>
    </row>
    <row r="65" spans="2:6" x14ac:dyDescent="0.25">
      <c r="B65" s="115" t="s">
        <v>39</v>
      </c>
      <c r="C65" s="116" t="s">
        <v>40</v>
      </c>
      <c r="D65" s="150" t="s">
        <v>41</v>
      </c>
      <c r="E65" s="151" t="s">
        <v>256</v>
      </c>
      <c r="F65" s="154"/>
    </row>
    <row r="66" spans="2:6" x14ac:dyDescent="0.25">
      <c r="B66" s="192" t="s">
        <v>39</v>
      </c>
      <c r="C66" s="212" t="s">
        <v>42</v>
      </c>
      <c r="D66" s="213" t="s">
        <v>43</v>
      </c>
      <c r="E66" s="214" t="s">
        <v>256</v>
      </c>
      <c r="F66" s="215"/>
    </row>
    <row r="67" spans="2:6" x14ac:dyDescent="0.25">
      <c r="B67" s="115" t="s">
        <v>39</v>
      </c>
      <c r="C67" s="116" t="s">
        <v>44</v>
      </c>
      <c r="D67" s="150" t="s">
        <v>45</v>
      </c>
      <c r="E67" s="151" t="s">
        <v>273</v>
      </c>
      <c r="F67" s="154"/>
    </row>
    <row r="68" spans="2:6" ht="20.25" customHeight="1" x14ac:dyDescent="0.25">
      <c r="B68" s="192" t="s">
        <v>39</v>
      </c>
      <c r="C68" s="212" t="s">
        <v>274</v>
      </c>
      <c r="D68" s="213" t="s">
        <v>275</v>
      </c>
      <c r="E68" s="214" t="s">
        <v>276</v>
      </c>
      <c r="F68" s="216" t="s">
        <v>277</v>
      </c>
    </row>
    <row r="69" spans="2:6" x14ac:dyDescent="0.25">
      <c r="B69" s="115" t="s">
        <v>46</v>
      </c>
      <c r="C69" s="116" t="s">
        <v>278</v>
      </c>
      <c r="D69" s="150" t="s">
        <v>279</v>
      </c>
      <c r="E69" s="151" t="s">
        <v>280</v>
      </c>
      <c r="F69" s="154"/>
    </row>
    <row r="70" spans="2:6" x14ac:dyDescent="0.25">
      <c r="B70" s="192" t="s">
        <v>46</v>
      </c>
      <c r="C70" s="212" t="s">
        <v>281</v>
      </c>
      <c r="D70" s="213" t="s">
        <v>282</v>
      </c>
      <c r="E70" s="214" t="s">
        <v>283</v>
      </c>
      <c r="F70" s="215"/>
    </row>
    <row r="71" spans="2:6" x14ac:dyDescent="0.25">
      <c r="B71" s="115" t="s">
        <v>46</v>
      </c>
      <c r="C71" s="116" t="s">
        <v>47</v>
      </c>
      <c r="D71" s="150" t="s">
        <v>48</v>
      </c>
      <c r="E71" s="151" t="s">
        <v>284</v>
      </c>
      <c r="F71" s="154"/>
    </row>
    <row r="72" spans="2:6" x14ac:dyDescent="0.25">
      <c r="B72" s="192" t="s">
        <v>46</v>
      </c>
      <c r="C72" s="212" t="s">
        <v>285</v>
      </c>
      <c r="D72" s="213" t="s">
        <v>286</v>
      </c>
      <c r="E72" s="214" t="s">
        <v>284</v>
      </c>
      <c r="F72" s="215"/>
    </row>
    <row r="73" spans="2:6" ht="20.25" customHeight="1" x14ac:dyDescent="0.25">
      <c r="B73" s="115" t="s">
        <v>52</v>
      </c>
      <c r="C73" s="116" t="s">
        <v>287</v>
      </c>
      <c r="D73" s="150" t="s">
        <v>288</v>
      </c>
      <c r="E73" s="151" t="s">
        <v>289</v>
      </c>
      <c r="F73" s="154"/>
    </row>
    <row r="74" spans="2:6" ht="20.25" customHeight="1" x14ac:dyDescent="0.25">
      <c r="B74" s="192" t="s">
        <v>52</v>
      </c>
      <c r="C74" s="212" t="s">
        <v>290</v>
      </c>
      <c r="D74" s="213" t="s">
        <v>291</v>
      </c>
      <c r="E74" s="214" t="s">
        <v>292</v>
      </c>
      <c r="F74" s="215"/>
    </row>
    <row r="75" spans="2:6" ht="33" customHeight="1" x14ac:dyDescent="0.25">
      <c r="B75" s="115" t="s">
        <v>52</v>
      </c>
      <c r="C75" s="116" t="s">
        <v>293</v>
      </c>
      <c r="D75" s="150" t="s">
        <v>294</v>
      </c>
      <c r="E75" s="151" t="s">
        <v>295</v>
      </c>
      <c r="F75" s="154"/>
    </row>
    <row r="76" spans="2:6" ht="20.25" customHeight="1" x14ac:dyDescent="0.25">
      <c r="B76" s="192" t="s">
        <v>52</v>
      </c>
      <c r="C76" s="212" t="s">
        <v>296</v>
      </c>
      <c r="D76" s="217" t="s">
        <v>297</v>
      </c>
      <c r="E76" s="214" t="s">
        <v>298</v>
      </c>
      <c r="F76" s="215"/>
    </row>
    <row r="77" spans="2:6" ht="20.25" customHeight="1" x14ac:dyDescent="0.25">
      <c r="B77" s="115" t="s">
        <v>52</v>
      </c>
      <c r="C77" s="116" t="s">
        <v>299</v>
      </c>
      <c r="D77" s="117" t="s">
        <v>300</v>
      </c>
      <c r="E77" s="151" t="s">
        <v>301</v>
      </c>
      <c r="F77" s="154"/>
    </row>
    <row r="78" spans="2:6" ht="20.25" customHeight="1" x14ac:dyDescent="0.25">
      <c r="B78" s="192" t="s">
        <v>52</v>
      </c>
      <c r="C78" s="212" t="s">
        <v>302</v>
      </c>
      <c r="D78" s="217" t="s">
        <v>303</v>
      </c>
      <c r="E78" s="214" t="s">
        <v>304</v>
      </c>
      <c r="F78" s="215"/>
    </row>
    <row r="79" spans="2:6" ht="20.25" customHeight="1" x14ac:dyDescent="0.25">
      <c r="B79" s="115" t="s">
        <v>52</v>
      </c>
      <c r="C79" s="116" t="s">
        <v>55</v>
      </c>
      <c r="D79" s="150" t="s">
        <v>56</v>
      </c>
      <c r="E79" s="151" t="s">
        <v>305</v>
      </c>
      <c r="F79" s="154"/>
    </row>
    <row r="80" spans="2:6" x14ac:dyDescent="0.25">
      <c r="B80" s="192" t="s">
        <v>306</v>
      </c>
      <c r="C80" s="212" t="s">
        <v>307</v>
      </c>
      <c r="D80" s="217" t="s">
        <v>308</v>
      </c>
      <c r="E80" s="214" t="s">
        <v>309</v>
      </c>
      <c r="F80" s="215"/>
    </row>
    <row r="81" spans="2:6" ht="20.25" customHeight="1" x14ac:dyDescent="0.25">
      <c r="B81" s="115" t="s">
        <v>57</v>
      </c>
      <c r="C81" s="116" t="s">
        <v>58</v>
      </c>
      <c r="D81" s="117" t="s">
        <v>59</v>
      </c>
      <c r="E81" s="151" t="s">
        <v>310</v>
      </c>
      <c r="F81" s="178" t="s">
        <v>136</v>
      </c>
    </row>
    <row r="82" spans="2:6" x14ac:dyDescent="0.25">
      <c r="B82" s="192" t="s">
        <v>311</v>
      </c>
      <c r="C82" s="212" t="s">
        <v>312</v>
      </c>
      <c r="D82" s="217" t="s">
        <v>313</v>
      </c>
      <c r="E82" s="214" t="s">
        <v>239</v>
      </c>
      <c r="F82" s="215"/>
    </row>
    <row r="83" spans="2:6" ht="45" x14ac:dyDescent="0.25">
      <c r="B83" s="115" t="s">
        <v>314</v>
      </c>
      <c r="C83" s="116" t="s">
        <v>315</v>
      </c>
      <c r="D83" s="117" t="s">
        <v>316</v>
      </c>
      <c r="E83" s="151"/>
      <c r="F83" s="218" t="s">
        <v>317</v>
      </c>
    </row>
    <row r="84" spans="2:6" ht="108" customHeight="1" x14ac:dyDescent="0.25">
      <c r="B84" s="192" t="s">
        <v>318</v>
      </c>
      <c r="C84" s="212" t="s">
        <v>319</v>
      </c>
      <c r="D84" s="217" t="s">
        <v>320</v>
      </c>
      <c r="E84" s="214"/>
      <c r="F84" s="220" t="s">
        <v>321</v>
      </c>
    </row>
    <row r="85" spans="2:6" ht="79.5" customHeight="1" x14ac:dyDescent="0.25">
      <c r="B85" s="115" t="s">
        <v>322</v>
      </c>
      <c r="C85" s="116" t="s">
        <v>323</v>
      </c>
      <c r="D85" s="117" t="s">
        <v>324</v>
      </c>
      <c r="E85" s="151"/>
      <c r="F85" s="218" t="s">
        <v>325</v>
      </c>
    </row>
    <row r="86" spans="2:6" x14ac:dyDescent="0.25">
      <c r="B86" s="192" t="s">
        <v>326</v>
      </c>
      <c r="C86" s="212" t="s">
        <v>327</v>
      </c>
      <c r="D86" s="217" t="s">
        <v>328</v>
      </c>
      <c r="E86" s="214" t="s">
        <v>329</v>
      </c>
      <c r="F86" s="220"/>
    </row>
    <row r="87" spans="2:6" x14ac:dyDescent="0.25">
      <c r="B87" s="115" t="s">
        <v>330</v>
      </c>
      <c r="C87" s="116" t="s">
        <v>331</v>
      </c>
      <c r="D87" s="117" t="s">
        <v>332</v>
      </c>
      <c r="E87" s="151" t="s">
        <v>329</v>
      </c>
      <c r="F87" s="218" t="s">
        <v>333</v>
      </c>
    </row>
    <row r="88" spans="2:6" ht="30" x14ac:dyDescent="0.25">
      <c r="B88" s="192" t="s">
        <v>334</v>
      </c>
      <c r="C88" s="212" t="s">
        <v>335</v>
      </c>
      <c r="D88" s="217" t="s">
        <v>336</v>
      </c>
      <c r="E88" s="214" t="s">
        <v>221</v>
      </c>
      <c r="F88" s="221" t="s">
        <v>337</v>
      </c>
    </row>
    <row r="89" spans="2:6" ht="30" x14ac:dyDescent="0.25">
      <c r="B89" s="115" t="s">
        <v>334</v>
      </c>
      <c r="C89" s="116" t="s">
        <v>338</v>
      </c>
      <c r="D89" s="117" t="s">
        <v>339</v>
      </c>
      <c r="E89" s="151" t="s">
        <v>340</v>
      </c>
      <c r="F89" s="218"/>
    </row>
    <row r="90" spans="2:6" x14ac:dyDescent="0.25">
      <c r="B90" s="192" t="s">
        <v>341</v>
      </c>
      <c r="C90" s="212" t="s">
        <v>342</v>
      </c>
      <c r="D90" s="217" t="s">
        <v>343</v>
      </c>
      <c r="E90" s="214" t="s">
        <v>247</v>
      </c>
      <c r="F90" s="222"/>
    </row>
    <row r="91" spans="2:6" x14ac:dyDescent="0.25">
      <c r="B91" s="115" t="s">
        <v>34</v>
      </c>
      <c r="C91" s="116" t="s">
        <v>344</v>
      </c>
      <c r="D91" s="117" t="s">
        <v>345</v>
      </c>
      <c r="E91" s="151" t="s">
        <v>272</v>
      </c>
      <c r="F91" s="218"/>
    </row>
    <row r="92" spans="2:6" ht="30" x14ac:dyDescent="0.25">
      <c r="B92" s="192" t="s">
        <v>62</v>
      </c>
      <c r="C92" s="212" t="s">
        <v>63</v>
      </c>
      <c r="D92" s="217" t="s">
        <v>346</v>
      </c>
      <c r="E92" s="214" t="s">
        <v>284</v>
      </c>
      <c r="F92" s="220"/>
    </row>
    <row r="93" spans="2:6" ht="30" x14ac:dyDescent="0.25">
      <c r="B93" s="115" t="s">
        <v>347</v>
      </c>
      <c r="C93" s="116" t="s">
        <v>348</v>
      </c>
      <c r="D93" s="117" t="s">
        <v>349</v>
      </c>
      <c r="E93" s="151"/>
      <c r="F93" s="218" t="s">
        <v>350</v>
      </c>
    </row>
    <row r="94" spans="2:6" ht="60" x14ac:dyDescent="0.25">
      <c r="B94" s="192" t="s">
        <v>351</v>
      </c>
      <c r="C94" s="212" t="s">
        <v>352</v>
      </c>
      <c r="D94" s="213" t="s">
        <v>353</v>
      </c>
      <c r="E94" s="214" t="s">
        <v>354</v>
      </c>
      <c r="F94" s="220" t="s">
        <v>355</v>
      </c>
    </row>
    <row r="95" spans="2:6" ht="37.5" customHeight="1" x14ac:dyDescent="0.25">
      <c r="B95" s="115" t="s">
        <v>334</v>
      </c>
      <c r="C95" s="116" t="s">
        <v>356</v>
      </c>
      <c r="D95" s="117" t="s">
        <v>357</v>
      </c>
      <c r="E95" s="151"/>
      <c r="F95" s="218" t="s">
        <v>358</v>
      </c>
    </row>
    <row r="96" spans="2:6" ht="45" x14ac:dyDescent="0.25">
      <c r="B96" s="192" t="s">
        <v>334</v>
      </c>
      <c r="C96" s="212" t="s">
        <v>359</v>
      </c>
      <c r="D96" s="217" t="s">
        <v>360</v>
      </c>
      <c r="E96" s="214"/>
      <c r="F96" s="220" t="s">
        <v>361</v>
      </c>
    </row>
    <row r="97" spans="2:6" x14ac:dyDescent="0.25">
      <c r="B97" s="238" t="s">
        <v>362</v>
      </c>
      <c r="C97" s="236" t="s">
        <v>363</v>
      </c>
      <c r="D97" s="234" t="s">
        <v>364</v>
      </c>
      <c r="E97" s="240"/>
      <c r="F97" s="165" t="s">
        <v>365</v>
      </c>
    </row>
    <row r="98" spans="2:6" ht="48" customHeight="1" x14ac:dyDescent="0.25">
      <c r="B98" s="239"/>
      <c r="C98" s="237"/>
      <c r="D98" s="235"/>
      <c r="E98" s="241"/>
      <c r="F98" s="219" t="s">
        <v>366</v>
      </c>
    </row>
    <row r="99" spans="2:6" ht="45" x14ac:dyDescent="0.25">
      <c r="B99" s="192" t="s">
        <v>367</v>
      </c>
      <c r="C99" s="212" t="s">
        <v>368</v>
      </c>
      <c r="D99" s="217" t="s">
        <v>369</v>
      </c>
      <c r="E99" s="214"/>
      <c r="F99" s="220" t="s">
        <v>370</v>
      </c>
    </row>
    <row r="100" spans="2:6" x14ac:dyDescent="0.25">
      <c r="B100" s="115" t="s">
        <v>371</v>
      </c>
      <c r="C100" s="116" t="s">
        <v>372</v>
      </c>
      <c r="D100" s="117" t="s">
        <v>373</v>
      </c>
      <c r="E100" s="151"/>
      <c r="F100" s="218" t="s">
        <v>374</v>
      </c>
    </row>
    <row r="101" spans="2:6" ht="21.75" customHeight="1" x14ac:dyDescent="0.25">
      <c r="B101" s="232" t="s">
        <v>375</v>
      </c>
      <c r="C101" s="233"/>
      <c r="D101" s="118" t="s">
        <v>376</v>
      </c>
      <c r="E101" s="159" t="s">
        <v>376</v>
      </c>
      <c r="F101" s="160" t="s">
        <v>376</v>
      </c>
    </row>
    <row r="102" spans="2:6" ht="30" x14ac:dyDescent="0.25">
      <c r="B102" s="161" t="s">
        <v>65</v>
      </c>
      <c r="C102" s="162" t="s">
        <v>377</v>
      </c>
      <c r="D102" s="163" t="s">
        <v>378</v>
      </c>
      <c r="E102" s="148"/>
      <c r="F102" s="164" t="s">
        <v>379</v>
      </c>
    </row>
    <row r="103" spans="2:6" x14ac:dyDescent="0.25">
      <c r="B103" s="119" t="s">
        <v>65</v>
      </c>
      <c r="C103" s="120" t="s">
        <v>66</v>
      </c>
      <c r="D103" s="121" t="s">
        <v>67</v>
      </c>
      <c r="E103" s="151" t="s">
        <v>380</v>
      </c>
      <c r="F103" s="165"/>
    </row>
    <row r="104" spans="2:6" ht="30" x14ac:dyDescent="0.25">
      <c r="B104" s="166" t="s">
        <v>68</v>
      </c>
      <c r="C104" s="162" t="s">
        <v>69</v>
      </c>
      <c r="D104" s="163" t="s">
        <v>70</v>
      </c>
      <c r="E104" s="148" t="s">
        <v>256</v>
      </c>
      <c r="F104" s="164"/>
    </row>
    <row r="105" spans="2:6" ht="45" x14ac:dyDescent="0.25">
      <c r="B105" s="119" t="s">
        <v>68</v>
      </c>
      <c r="C105" s="120" t="s">
        <v>381</v>
      </c>
      <c r="D105" s="121" t="s">
        <v>382</v>
      </c>
      <c r="E105" s="151" t="s">
        <v>383</v>
      </c>
      <c r="F105" s="170" t="s">
        <v>384</v>
      </c>
    </row>
    <row r="106" spans="2:6" ht="47.25" customHeight="1" x14ac:dyDescent="0.25">
      <c r="B106" s="166" t="s">
        <v>385</v>
      </c>
      <c r="C106" s="162" t="s">
        <v>386</v>
      </c>
      <c r="D106" s="163" t="s">
        <v>387</v>
      </c>
      <c r="E106" s="114"/>
      <c r="F106" s="164" t="s">
        <v>388</v>
      </c>
    </row>
    <row r="107" spans="2:6" ht="30" x14ac:dyDescent="0.25">
      <c r="B107" s="119" t="s">
        <v>71</v>
      </c>
      <c r="C107" s="120" t="s">
        <v>72</v>
      </c>
      <c r="D107" s="121" t="s">
        <v>73</v>
      </c>
      <c r="E107" s="151" t="s">
        <v>389</v>
      </c>
      <c r="F107" s="165"/>
    </row>
    <row r="108" spans="2:6" ht="45" x14ac:dyDescent="0.25">
      <c r="B108" s="166" t="s">
        <v>74</v>
      </c>
      <c r="C108" s="162" t="s">
        <v>75</v>
      </c>
      <c r="D108" s="163" t="s">
        <v>76</v>
      </c>
      <c r="E108" s="148" t="s">
        <v>266</v>
      </c>
      <c r="F108" s="164"/>
    </row>
    <row r="109" spans="2:6" ht="30" x14ac:dyDescent="0.25">
      <c r="B109" s="119" t="s">
        <v>74</v>
      </c>
      <c r="C109" s="120" t="s">
        <v>390</v>
      </c>
      <c r="D109" s="121" t="s">
        <v>391</v>
      </c>
      <c r="E109" s="151" t="s">
        <v>392</v>
      </c>
      <c r="F109" s="165" t="s">
        <v>393</v>
      </c>
    </row>
    <row r="110" spans="2:6" ht="30" x14ac:dyDescent="0.25">
      <c r="B110" s="166" t="s">
        <v>77</v>
      </c>
      <c r="C110" s="162" t="s">
        <v>78</v>
      </c>
      <c r="D110" s="163" t="s">
        <v>79</v>
      </c>
      <c r="E110" s="114" t="s">
        <v>394</v>
      </c>
      <c r="F110" s="164"/>
    </row>
    <row r="111" spans="2:6" ht="30" x14ac:dyDescent="0.25">
      <c r="B111" s="119" t="s">
        <v>77</v>
      </c>
      <c r="C111" s="120" t="s">
        <v>80</v>
      </c>
      <c r="D111" s="121" t="s">
        <v>81</v>
      </c>
      <c r="E111" s="116" t="s">
        <v>394</v>
      </c>
      <c r="F111" s="165"/>
    </row>
    <row r="112" spans="2:6" ht="30" x14ac:dyDescent="0.25">
      <c r="B112" s="166" t="s">
        <v>77</v>
      </c>
      <c r="C112" s="162" t="s">
        <v>82</v>
      </c>
      <c r="D112" s="163" t="s">
        <v>83</v>
      </c>
      <c r="E112" s="114" t="s">
        <v>394</v>
      </c>
      <c r="F112" s="164"/>
    </row>
    <row r="113" spans="2:6" ht="30" x14ac:dyDescent="0.25">
      <c r="B113" s="119" t="s">
        <v>77</v>
      </c>
      <c r="C113" s="120" t="s">
        <v>84</v>
      </c>
      <c r="D113" s="121" t="s">
        <v>85</v>
      </c>
      <c r="E113" s="116" t="s">
        <v>395</v>
      </c>
      <c r="F113" s="165" t="s">
        <v>396</v>
      </c>
    </row>
    <row r="114" spans="2:6" ht="30" x14ac:dyDescent="0.25">
      <c r="B114" s="166" t="s">
        <v>77</v>
      </c>
      <c r="C114" s="162" t="s">
        <v>397</v>
      </c>
      <c r="D114" s="163" t="s">
        <v>398</v>
      </c>
      <c r="E114" s="114" t="s">
        <v>394</v>
      </c>
      <c r="F114" s="200"/>
    </row>
    <row r="115" spans="2:6" ht="30" x14ac:dyDescent="0.25">
      <c r="B115" s="197" t="s">
        <v>77</v>
      </c>
      <c r="C115" s="196" t="s">
        <v>399</v>
      </c>
      <c r="D115" s="195" t="s">
        <v>400</v>
      </c>
      <c r="E115" s="198" t="s">
        <v>401</v>
      </c>
      <c r="F115" s="199"/>
    </row>
    <row r="116" spans="2:6" ht="30" x14ac:dyDescent="0.25">
      <c r="B116" s="166" t="s">
        <v>77</v>
      </c>
      <c r="C116" s="162" t="s">
        <v>402</v>
      </c>
      <c r="D116" s="163" t="s">
        <v>403</v>
      </c>
      <c r="E116" s="148" t="s">
        <v>404</v>
      </c>
      <c r="F116" s="164"/>
    </row>
    <row r="117" spans="2:6" ht="30" x14ac:dyDescent="0.25">
      <c r="B117" s="119" t="s">
        <v>86</v>
      </c>
      <c r="C117" s="120" t="s">
        <v>405</v>
      </c>
      <c r="D117" s="121" t="s">
        <v>406</v>
      </c>
      <c r="E117" s="151" t="s">
        <v>269</v>
      </c>
      <c r="F117" s="165"/>
    </row>
    <row r="118" spans="2:6" ht="48.75" customHeight="1" x14ac:dyDescent="0.25">
      <c r="B118" s="166" t="s">
        <v>86</v>
      </c>
      <c r="C118" s="162" t="s">
        <v>407</v>
      </c>
      <c r="D118" s="163" t="s">
        <v>408</v>
      </c>
      <c r="E118" s="148"/>
      <c r="F118" s="167">
        <v>0</v>
      </c>
    </row>
    <row r="119" spans="2:6" ht="32.25" customHeight="1" x14ac:dyDescent="0.25">
      <c r="B119" s="119" t="s">
        <v>86</v>
      </c>
      <c r="C119" s="120" t="s">
        <v>87</v>
      </c>
      <c r="D119" s="121" t="s">
        <v>88</v>
      </c>
      <c r="E119" s="116"/>
      <c r="F119" s="168" t="s">
        <v>409</v>
      </c>
    </row>
    <row r="120" spans="2:6" ht="30" x14ac:dyDescent="0.25">
      <c r="B120" s="166" t="s">
        <v>89</v>
      </c>
      <c r="C120" s="162" t="s">
        <v>90</v>
      </c>
      <c r="D120" s="163" t="s">
        <v>410</v>
      </c>
      <c r="E120" s="114"/>
      <c r="F120" s="169" t="s">
        <v>411</v>
      </c>
    </row>
    <row r="121" spans="2:6" ht="30" x14ac:dyDescent="0.25">
      <c r="B121" s="119" t="s">
        <v>89</v>
      </c>
      <c r="C121" s="120" t="s">
        <v>92</v>
      </c>
      <c r="D121" s="121" t="s">
        <v>412</v>
      </c>
      <c r="E121" s="116"/>
      <c r="F121" s="168" t="s">
        <v>413</v>
      </c>
    </row>
    <row r="122" spans="2:6" ht="45" x14ac:dyDescent="0.25">
      <c r="B122" s="166" t="s">
        <v>89</v>
      </c>
      <c r="C122" s="162" t="s">
        <v>414</v>
      </c>
      <c r="D122" s="163" t="s">
        <v>415</v>
      </c>
      <c r="E122" s="148" t="s">
        <v>416</v>
      </c>
      <c r="F122" s="164"/>
    </row>
    <row r="123" spans="2:6" ht="30" x14ac:dyDescent="0.25">
      <c r="B123" s="119" t="s">
        <v>417</v>
      </c>
      <c r="C123" s="120" t="s">
        <v>418</v>
      </c>
      <c r="D123" s="121" t="s">
        <v>419</v>
      </c>
      <c r="E123" s="151" t="s">
        <v>340</v>
      </c>
      <c r="F123" s="170" t="s">
        <v>420</v>
      </c>
    </row>
    <row r="124" spans="2:6" x14ac:dyDescent="0.25">
      <c r="B124" s="166" t="s">
        <v>417</v>
      </c>
      <c r="C124" s="162" t="s">
        <v>421</v>
      </c>
      <c r="D124" s="163" t="s">
        <v>422</v>
      </c>
      <c r="E124" s="148"/>
      <c r="F124" s="171" t="s">
        <v>423</v>
      </c>
    </row>
    <row r="125" spans="2:6" ht="45" x14ac:dyDescent="0.25">
      <c r="B125" s="119" t="s">
        <v>94</v>
      </c>
      <c r="C125" s="120" t="s">
        <v>95</v>
      </c>
      <c r="D125" s="121" t="s">
        <v>96</v>
      </c>
      <c r="E125" s="116" t="s">
        <v>424</v>
      </c>
      <c r="F125" s="165"/>
    </row>
    <row r="126" spans="2:6" x14ac:dyDescent="0.25">
      <c r="B126" s="166" t="s">
        <v>94</v>
      </c>
      <c r="C126" s="162" t="s">
        <v>425</v>
      </c>
      <c r="D126" s="163" t="s">
        <v>426</v>
      </c>
      <c r="E126" s="148"/>
      <c r="F126" s="171" t="s">
        <v>427</v>
      </c>
    </row>
    <row r="127" spans="2:6" ht="60" x14ac:dyDescent="0.25">
      <c r="B127" s="119" t="s">
        <v>97</v>
      </c>
      <c r="C127" s="120" t="s">
        <v>98</v>
      </c>
      <c r="D127" s="121" t="s">
        <v>99</v>
      </c>
      <c r="E127" s="151" t="s">
        <v>428</v>
      </c>
      <c r="F127" s="165"/>
    </row>
    <row r="128" spans="2:6" ht="30" x14ac:dyDescent="0.25">
      <c r="B128" s="166" t="s">
        <v>429</v>
      </c>
      <c r="C128" s="162" t="s">
        <v>430</v>
      </c>
      <c r="D128" s="163" t="s">
        <v>431</v>
      </c>
      <c r="E128" s="148"/>
      <c r="F128" s="171" t="s">
        <v>388</v>
      </c>
    </row>
    <row r="129" spans="2:6" ht="50.25" customHeight="1" x14ac:dyDescent="0.25">
      <c r="B129" s="119" t="s">
        <v>429</v>
      </c>
      <c r="C129" s="120" t="s">
        <v>432</v>
      </c>
      <c r="D129" s="121" t="s">
        <v>433</v>
      </c>
      <c r="E129" s="151"/>
      <c r="F129" s="165" t="s">
        <v>434</v>
      </c>
    </row>
    <row r="130" spans="2:6" ht="97.5" customHeight="1" x14ac:dyDescent="0.25">
      <c r="B130" s="166" t="s">
        <v>100</v>
      </c>
      <c r="C130" s="162" t="s">
        <v>101</v>
      </c>
      <c r="D130" s="163" t="s">
        <v>435</v>
      </c>
      <c r="E130" s="148"/>
      <c r="F130" s="149" t="s">
        <v>436</v>
      </c>
    </row>
    <row r="131" spans="2:6" ht="45" x14ac:dyDescent="0.25">
      <c r="B131" s="119" t="s">
        <v>100</v>
      </c>
      <c r="C131" s="120" t="s">
        <v>437</v>
      </c>
      <c r="D131" s="121" t="s">
        <v>438</v>
      </c>
      <c r="E131" s="151" t="s">
        <v>404</v>
      </c>
      <c r="F131" s="152" t="s">
        <v>436</v>
      </c>
    </row>
    <row r="132" spans="2:6" ht="30" x14ac:dyDescent="0.25">
      <c r="B132" s="172" t="s">
        <v>100</v>
      </c>
      <c r="C132" s="173" t="s">
        <v>103</v>
      </c>
      <c r="D132" s="174" t="s">
        <v>104</v>
      </c>
      <c r="E132" s="148" t="s">
        <v>439</v>
      </c>
      <c r="F132" s="175" t="s">
        <v>436</v>
      </c>
    </row>
  </sheetData>
  <autoFilter ref="B7:F7" xr:uid="{80EEC2CB-B7A5-497A-90C4-F9D8E4709964}"/>
  <mergeCells count="13">
    <mergeCell ref="E24:E25"/>
    <mergeCell ref="D24:D25"/>
    <mergeCell ref="C24:C25"/>
    <mergeCell ref="B24:B25"/>
    <mergeCell ref="E43:E44"/>
    <mergeCell ref="D43:D44"/>
    <mergeCell ref="C43:C44"/>
    <mergeCell ref="B43:B44"/>
    <mergeCell ref="B101:C101"/>
    <mergeCell ref="D97:D98"/>
    <mergeCell ref="C97:C98"/>
    <mergeCell ref="B97:B98"/>
    <mergeCell ref="E97:E98"/>
  </mergeCells>
  <hyperlinks>
    <hyperlink ref="F10" r:id="rId1" xr:uid="{F8C39B24-B618-4906-84EA-475A94DA43CC}"/>
    <hyperlink ref="F11" r:id="rId2" xr:uid="{143A09EE-51BA-4623-AEC5-56FDBC9491FA}"/>
    <hyperlink ref="F52" r:id="rId3" xr:uid="{620F4BD5-6945-4D7E-ADB4-102627F2FA2F}"/>
    <hyperlink ref="F18" r:id="rId4" xr:uid="{2A070172-1B3F-41DD-9624-298ACA4A3B4F}"/>
    <hyperlink ref="F19" r:id="rId5" xr:uid="{287DE515-2FC3-4914-B326-8263C3AF3C8A}"/>
    <hyperlink ref="F20" r:id="rId6" display="Management Information Circular (p. 25)" xr:uid="{830DD460-D5A7-4CB6-BED6-9A04A803EB30}"/>
    <hyperlink ref="F21" r:id="rId7" display="https://www.equinoxgold.com/wp-content/uploads/2023/03/EQX-MIC-and-Notice-of-Meeting-2023-Website-Version-FINAL.pdf" xr:uid="{95957901-F0FF-4AF2-820D-D4BA16EADC60}"/>
    <hyperlink ref="F22" r:id="rId8" display="https://www.equinoxgold.com/wp-content/uploads/2023/03/EQX-MIC-and-Notice-of-Meeting-2023-Website-Version-FINAL.pdf" xr:uid="{18A3086C-4578-4D31-B4FA-62F31E519585}"/>
    <hyperlink ref="F23" r:id="rId9" display="https://www.equinoxgold.com/wp-content/uploads/2023/03/EQX-MIC-and-Notice-of-Meeting-2023-Website-Version-FINAL.pdf" xr:uid="{2C152468-F226-4B7A-8150-1BD7E18A7CFD}"/>
    <hyperlink ref="F27" r:id="rId10" display="https://www.equinoxgold.com/wp-content/uploads/2023/03/EQX-MIC-and-Notice-of-Meeting-2023-Website-Version-FINAL.pdf" xr:uid="{225402C1-81A5-41C6-9302-C18FC5DA8ADF}"/>
    <hyperlink ref="F29" r:id="rId11" display="https://www.equinoxgold.com/wp-content/uploads/2023/03/EQX-MIC-and-Notice-of-Meeting-2023-Website-Version-FINAL.pdf" xr:uid="{98DDB9E5-B211-4BCA-A882-51667917BCF7}"/>
    <hyperlink ref="F30" r:id="rId12" display="https://www.equinoxgold.com/wp-content/uploads/2023/03/EQX-MIC-and-Notice-of-Meeting-2023-Website-Version-FINAL.pdf" xr:uid="{8FEE65A9-2808-48C9-BEF5-EC299768839C}"/>
    <hyperlink ref="F31" r:id="rId13" display="https://www.equinoxgold.com/wp-content/uploads/2023/03/EQX-MIC-and-Notice-of-Meeting-2023-Website-Version-FINAL.pdf" xr:uid="{E2DBBEEF-3FC4-47D5-B4C9-6986C7B43711}"/>
    <hyperlink ref="F32" r:id="rId14" display="https://www.equinoxgold.com/wp-content/uploads/2023/03/EQX-MIC-and-Notice-of-Meeting-2023-Website-Version-FINAL.pdf" xr:uid="{7DDEB9CE-AF3F-4DDC-BF80-263D36B2F5B8}"/>
    <hyperlink ref="F57" r:id="rId15" display="https://www.equinoxgold.com/wp-content/uploads/2023/03/EQX-MIC-and-Notice-of-Meeting-2023-Website-Version-FINAL.pdf" xr:uid="{96F10577-C989-4974-BFA6-1DEA428B01AB}"/>
    <hyperlink ref="F81" r:id="rId16" display="https://www.equinoxgold.com/wp-content/uploads/2023/03/EQX-MIC-and-Notice-of-Meeting-2023-Website-Version-FINAL.pdf" xr:uid="{EA4F08E8-9FD4-488A-9D2F-82EB1E4C1919}"/>
    <hyperlink ref="F45" r:id="rId17" display="https://www.equinoxgold.com/wp-content/uploads/2023/02/2022-Q4-EQX-MDA.pdf" xr:uid="{DEA1AF96-072F-43A6-A1ED-37A15D8CD85E}"/>
    <hyperlink ref="F48" r:id="rId18" display="https://www.equinoxgold.com/wp-content/uploads/2023/02/2022-Q4-EQX-MDA.pdf" xr:uid="{88D3F240-F22D-4E48-AD50-ABECEEF02686}"/>
    <hyperlink ref="F53" r:id="rId19" display="https://www.equinoxgold.com/wp-content/uploads/2023/02/2022-Q4-EQX-MDA.pdf" xr:uid="{274CA4BE-ED13-472C-B79D-C7CA9783800E}"/>
    <hyperlink ref="F58" r:id="rId20" display="https://www.equinoxgold.com/wp-content/uploads/2023/02/2022-Q4-EQX-MDA.pdf" xr:uid="{57467AE5-85FC-450F-85BB-B816084A41A0}"/>
    <hyperlink ref="F68" r:id="rId21" display="https://www.equinoxgold.com/wp-content/uploads/2023/02/2022-Q4-EQX-MDA.pdf" xr:uid="{69B6275B-C6FE-4940-8E79-3EC26E37542A}"/>
    <hyperlink ref="F88" r:id="rId22" display="https://www.equinoxgold.com/wp-content/uploads/2023/02/2022-Q4-EQX-MDA.pdf" xr:uid="{1C1E0DE8-4475-48B2-9E79-9ACBC5D3B976}"/>
    <hyperlink ref="F123" r:id="rId23" display="https://www.equinoxgold.com/wp-content/uploads/2023/02/2022-Q4-EQX-MDA.pdf" xr:uid="{1C18EFE8-C815-463C-A780-96767F3E38EE}"/>
    <hyperlink ref="F130" r:id="rId24" display="https://www.equinoxgold.com/wp-content/uploads/2023/01/Tailings-Management-Overview-2021-1.pdf" xr:uid="{F33C89F4-36AB-4D7B-A518-CB0CF8BA2B10}"/>
    <hyperlink ref="F131" r:id="rId25" display="https://www.equinoxgold.com/wp-content/uploads/2023/01/Tailings-Management-Overview-2021-1.pdf" xr:uid="{488FBF6C-EA0D-4564-AD47-2AADAFE94820}"/>
    <hyperlink ref="F132" r:id="rId26" display="https://www.equinoxgold.com/wp-content/uploads/2023/01/Tailings-Management-Overview-2021-1.pdf" xr:uid="{196BBC61-D7C2-41F2-9542-A8A2F5842A01}"/>
    <hyperlink ref="F25" r:id="rId27" xr:uid="{0563AFA3-248F-44CD-9707-D64281FCEB71}"/>
    <hyperlink ref="F24" r:id="rId28" xr:uid="{8F9F3981-3B53-4B9F-88D3-C328D56EA6FB}"/>
    <hyperlink ref="F28" r:id="rId29" xr:uid="{6C31A3CA-6311-4E0E-8EE2-CD461487E357}"/>
    <hyperlink ref="F44" r:id="rId30" display="https://www.equinoxgold.com/wp-content/uploads/2023/02/2022-Q4-EQX-MDA.pdf" xr:uid="{5CD6FA49-93A9-49C1-A54E-229B3C346470}"/>
    <hyperlink ref="F43" r:id="rId31" xr:uid="{2DC41F5E-3726-45F9-B7FD-36538D1A484B}"/>
    <hyperlink ref="F105" r:id="rId32" display="https://www.equinoxgold.com/wp-content/uploads/2023/02/EquinoxGold2022ClimateActionReport.pdf" xr:uid="{2327845C-5306-4A34-B47B-8CE2D0AE8E6D}"/>
    <hyperlink ref="F54" r:id="rId33" display="https://www.equinoxgold.com/wp-content/uploads/2023/01/2021EQXESTMA-Consolidated.pdf" xr:uid="{EBEEA5F6-CE64-465D-8BC9-4CB7C1B4FA78}"/>
    <hyperlink ref="F98" r:id="rId34" display="https://www.equinoxgold.com/wp-content/uploads/2023/02/2022-Q4-EQX-MDA.pdf" xr:uid="{AF193A75-CF37-4424-B81D-4FEC08704678}"/>
  </hyperlinks>
  <pageMargins left="0.7" right="0.7" top="0.75" bottom="0.75" header="0.3" footer="0.3"/>
  <pageSetup orientation="portrait" r:id="rId35"/>
  <drawing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E531-5784-477B-ADC9-FFF5CC0E95A8}">
  <dimension ref="B5:H88"/>
  <sheetViews>
    <sheetView showGridLines="0" workbookViewId="0">
      <selection activeCell="I20" sqref="I20"/>
    </sheetView>
  </sheetViews>
  <sheetFormatPr defaultRowHeight="15" x14ac:dyDescent="0.25"/>
  <cols>
    <col min="1" max="1" width="3.28515625" customWidth="1"/>
    <col min="2" max="2" width="5.7109375" customWidth="1"/>
    <col min="3" max="3" width="34.7109375" customWidth="1"/>
    <col min="4" max="4" width="49.42578125" customWidth="1"/>
    <col min="5" max="6" width="20.7109375" style="27" customWidth="1"/>
  </cols>
  <sheetData>
    <row r="5" spans="2:8" x14ac:dyDescent="0.25">
      <c r="B5" s="32" t="s">
        <v>440</v>
      </c>
    </row>
    <row r="7" spans="2:8" x14ac:dyDescent="0.25">
      <c r="B7" s="24"/>
      <c r="C7" s="24" t="s">
        <v>441</v>
      </c>
      <c r="D7" s="24"/>
      <c r="E7" s="25">
        <v>2022</v>
      </c>
      <c r="F7" s="25">
        <v>2021</v>
      </c>
      <c r="G7" s="1"/>
      <c r="H7" s="1"/>
    </row>
    <row r="8" spans="2:8" x14ac:dyDescent="0.25">
      <c r="B8" s="75" t="s">
        <v>442</v>
      </c>
      <c r="C8" s="33"/>
      <c r="D8" s="70"/>
      <c r="E8" s="71"/>
      <c r="F8" s="71"/>
      <c r="G8" s="1"/>
      <c r="H8" s="1"/>
    </row>
    <row r="9" spans="2:8" x14ac:dyDescent="0.25">
      <c r="B9" s="44" t="s">
        <v>443</v>
      </c>
      <c r="C9" s="46"/>
      <c r="D9" s="72"/>
      <c r="E9" s="73"/>
      <c r="F9" s="73"/>
      <c r="G9" s="1"/>
      <c r="H9" s="1"/>
    </row>
    <row r="10" spans="2:8" x14ac:dyDescent="0.25">
      <c r="B10" s="1"/>
      <c r="C10" s="1" t="s">
        <v>377</v>
      </c>
      <c r="D10" s="1" t="s">
        <v>444</v>
      </c>
      <c r="E10" s="3">
        <v>33951361</v>
      </c>
      <c r="F10" s="4" t="s">
        <v>445</v>
      </c>
      <c r="G10" s="1"/>
      <c r="H10" s="1"/>
    </row>
    <row r="11" spans="2:8" x14ac:dyDescent="0.25">
      <c r="B11" s="1"/>
      <c r="C11" s="1"/>
      <c r="D11" s="1" t="s">
        <v>446</v>
      </c>
      <c r="E11" s="3">
        <v>532319</v>
      </c>
      <c r="F11" s="3">
        <v>602100</v>
      </c>
      <c r="G11" s="1"/>
      <c r="H11" s="1"/>
    </row>
    <row r="12" spans="2:8" x14ac:dyDescent="0.25">
      <c r="B12" s="69" t="s">
        <v>447</v>
      </c>
      <c r="C12" s="33"/>
      <c r="D12" s="70"/>
      <c r="E12" s="71"/>
      <c r="F12" s="71"/>
      <c r="G12" s="1"/>
      <c r="H12" s="1"/>
    </row>
    <row r="13" spans="2:8" x14ac:dyDescent="0.25">
      <c r="B13" s="52" t="s">
        <v>448</v>
      </c>
      <c r="C13" s="46"/>
      <c r="D13" s="72"/>
      <c r="E13" s="73"/>
      <c r="F13" s="73"/>
      <c r="G13" s="1"/>
      <c r="H13" s="1"/>
    </row>
    <row r="14" spans="2:8" x14ac:dyDescent="0.25">
      <c r="B14" s="1"/>
      <c r="C14" s="1" t="s">
        <v>55</v>
      </c>
      <c r="D14" s="1" t="s">
        <v>449</v>
      </c>
      <c r="E14" s="4">
        <v>2.12</v>
      </c>
      <c r="F14" s="4">
        <v>3.05</v>
      </c>
      <c r="G14" s="1"/>
      <c r="H14" s="1"/>
    </row>
    <row r="15" spans="2:8" x14ac:dyDescent="0.25">
      <c r="B15" s="1"/>
      <c r="C15" s="1" t="s">
        <v>450</v>
      </c>
      <c r="D15" s="1" t="s">
        <v>451</v>
      </c>
      <c r="E15" s="4">
        <v>0.34</v>
      </c>
      <c r="F15" s="4">
        <v>0.68</v>
      </c>
      <c r="G15" s="1"/>
      <c r="H15" s="1"/>
    </row>
    <row r="16" spans="2:8" x14ac:dyDescent="0.25">
      <c r="B16" s="1"/>
      <c r="C16" s="1"/>
      <c r="D16" s="1" t="s">
        <v>452</v>
      </c>
      <c r="E16" s="4">
        <v>0</v>
      </c>
      <c r="F16" s="4">
        <v>0</v>
      </c>
      <c r="G16" s="1"/>
      <c r="H16" s="1"/>
    </row>
    <row r="17" spans="2:8" x14ac:dyDescent="0.25">
      <c r="B17" s="69" t="s">
        <v>453</v>
      </c>
      <c r="C17" s="33"/>
      <c r="D17" s="70"/>
      <c r="E17" s="71"/>
      <c r="F17" s="71"/>
      <c r="G17" s="1"/>
      <c r="H17" s="1"/>
    </row>
    <row r="18" spans="2:8" x14ac:dyDescent="0.25">
      <c r="B18" s="52" t="s">
        <v>454</v>
      </c>
      <c r="C18" s="46"/>
      <c r="D18" s="72"/>
      <c r="E18" s="73"/>
      <c r="F18" s="73"/>
      <c r="G18" s="1"/>
      <c r="H18" s="1"/>
    </row>
    <row r="19" spans="2:8" x14ac:dyDescent="0.25">
      <c r="B19" s="1"/>
      <c r="C19" s="1"/>
      <c r="D19" s="6" t="s">
        <v>455</v>
      </c>
      <c r="E19" s="3">
        <v>5824321</v>
      </c>
      <c r="F19" s="3" t="s">
        <v>456</v>
      </c>
      <c r="G19" s="1"/>
      <c r="H19" s="1"/>
    </row>
    <row r="20" spans="2:8" x14ac:dyDescent="0.25">
      <c r="B20" s="1"/>
      <c r="C20" s="1" t="s">
        <v>25</v>
      </c>
      <c r="D20" s="1" t="s">
        <v>457</v>
      </c>
      <c r="E20" s="3">
        <v>4050032</v>
      </c>
      <c r="F20" s="3">
        <v>3909257</v>
      </c>
      <c r="G20" s="1"/>
      <c r="H20" s="1"/>
    </row>
    <row r="21" spans="2:8" x14ac:dyDescent="0.25">
      <c r="B21" s="1"/>
      <c r="C21" s="1" t="s">
        <v>458</v>
      </c>
      <c r="D21" s="1" t="s">
        <v>459</v>
      </c>
      <c r="E21" s="3">
        <v>46403</v>
      </c>
      <c r="F21" s="3">
        <v>42799</v>
      </c>
      <c r="G21" s="1"/>
      <c r="H21" s="1"/>
    </row>
    <row r="22" spans="2:8" x14ac:dyDescent="0.25">
      <c r="B22" s="1"/>
      <c r="C22" s="1"/>
      <c r="D22" s="1" t="s">
        <v>460</v>
      </c>
      <c r="E22" s="3">
        <v>86106</v>
      </c>
      <c r="F22" s="3">
        <v>80788</v>
      </c>
      <c r="G22" s="1"/>
      <c r="H22" s="1"/>
    </row>
    <row r="23" spans="2:8" x14ac:dyDescent="0.25">
      <c r="B23" s="1"/>
      <c r="C23" s="1"/>
      <c r="D23" s="1" t="s">
        <v>461</v>
      </c>
      <c r="E23" s="3">
        <v>124555</v>
      </c>
      <c r="F23" s="3">
        <v>102441</v>
      </c>
      <c r="G23" s="1"/>
      <c r="H23" s="1"/>
    </row>
    <row r="24" spans="2:8" x14ac:dyDescent="0.25">
      <c r="B24" s="1"/>
      <c r="C24" s="1"/>
      <c r="D24" s="1" t="s">
        <v>462</v>
      </c>
      <c r="E24" s="3">
        <v>1517226</v>
      </c>
      <c r="F24" s="3">
        <v>1644035</v>
      </c>
      <c r="G24" s="1"/>
      <c r="H24" s="1"/>
    </row>
    <row r="25" spans="2:8" x14ac:dyDescent="0.25">
      <c r="B25" s="1"/>
      <c r="C25" s="1"/>
      <c r="D25" s="1"/>
      <c r="E25" s="4"/>
      <c r="F25" s="4"/>
      <c r="G25" s="1"/>
      <c r="H25" s="1"/>
    </row>
    <row r="26" spans="2:8" x14ac:dyDescent="0.25">
      <c r="B26" s="1"/>
      <c r="C26" s="1" t="s">
        <v>40</v>
      </c>
      <c r="D26" s="1" t="s">
        <v>463</v>
      </c>
      <c r="E26" s="3">
        <v>281845</v>
      </c>
      <c r="F26" s="3">
        <v>270452</v>
      </c>
      <c r="G26" s="1"/>
      <c r="H26" s="1"/>
    </row>
    <row r="27" spans="2:8" x14ac:dyDescent="0.25">
      <c r="B27" s="1"/>
      <c r="C27" s="1" t="s">
        <v>464</v>
      </c>
      <c r="D27" s="1"/>
      <c r="E27" s="4"/>
      <c r="F27" s="4"/>
      <c r="G27" s="1"/>
      <c r="H27" s="1"/>
    </row>
    <row r="28" spans="2:8" x14ac:dyDescent="0.25">
      <c r="B28" s="1"/>
      <c r="C28" s="1"/>
      <c r="D28" s="1"/>
      <c r="E28" s="4"/>
      <c r="F28" s="4"/>
      <c r="G28" s="1"/>
      <c r="H28" s="1"/>
    </row>
    <row r="29" spans="2:8" x14ac:dyDescent="0.25">
      <c r="B29" s="1"/>
      <c r="C29" s="1" t="s">
        <v>42</v>
      </c>
      <c r="D29" s="1" t="s">
        <v>465</v>
      </c>
      <c r="E29" s="3">
        <v>59302</v>
      </c>
      <c r="F29" s="3">
        <v>108011</v>
      </c>
      <c r="G29" s="1"/>
      <c r="H29" s="1"/>
    </row>
    <row r="30" spans="2:8" x14ac:dyDescent="0.25">
      <c r="B30" s="1"/>
      <c r="C30" s="1" t="s">
        <v>464</v>
      </c>
      <c r="D30" s="1"/>
      <c r="E30" s="4"/>
      <c r="F30" s="4"/>
      <c r="G30" s="1"/>
      <c r="H30" s="1"/>
    </row>
    <row r="31" spans="2:8" x14ac:dyDescent="0.25">
      <c r="B31" s="1"/>
      <c r="C31" s="1"/>
      <c r="D31" s="1"/>
      <c r="E31" s="4"/>
      <c r="F31" s="4"/>
      <c r="G31" s="1"/>
      <c r="H31" s="1"/>
    </row>
    <row r="32" spans="2:8" x14ac:dyDescent="0.25">
      <c r="B32" s="11"/>
      <c r="C32" s="11" t="s">
        <v>44</v>
      </c>
      <c r="D32" s="11" t="s">
        <v>466</v>
      </c>
      <c r="E32" s="17">
        <v>341147</v>
      </c>
      <c r="F32" s="7" t="s">
        <v>467</v>
      </c>
      <c r="G32" s="11"/>
      <c r="H32" s="11"/>
    </row>
    <row r="33" spans="2:8" x14ac:dyDescent="0.25">
      <c r="B33" s="1"/>
      <c r="C33" s="74" t="s">
        <v>468</v>
      </c>
      <c r="D33" s="1"/>
      <c r="E33" s="4"/>
      <c r="F33" s="4"/>
      <c r="G33" s="1"/>
      <c r="H33" s="1"/>
    </row>
    <row r="34" spans="2:8" x14ac:dyDescent="0.25">
      <c r="B34" s="52" t="s">
        <v>469</v>
      </c>
      <c r="C34" s="46"/>
      <c r="D34" s="52"/>
      <c r="E34" s="73"/>
      <c r="F34" s="73"/>
      <c r="G34" s="1"/>
      <c r="H34" s="1"/>
    </row>
    <row r="35" spans="2:8" x14ac:dyDescent="0.25">
      <c r="B35" s="1"/>
      <c r="C35" s="1"/>
      <c r="D35" s="6" t="s">
        <v>470</v>
      </c>
      <c r="E35" s="4"/>
      <c r="F35" s="4"/>
      <c r="G35" s="1"/>
      <c r="H35" s="1"/>
    </row>
    <row r="36" spans="2:8" x14ac:dyDescent="0.25">
      <c r="B36" s="1"/>
      <c r="C36" s="1" t="s">
        <v>30</v>
      </c>
      <c r="D36" s="1" t="s">
        <v>471</v>
      </c>
      <c r="E36" s="4" t="s">
        <v>472</v>
      </c>
      <c r="F36" s="4" t="s">
        <v>473</v>
      </c>
      <c r="G36" s="1"/>
      <c r="H36" s="1"/>
    </row>
    <row r="37" spans="2:8" x14ac:dyDescent="0.25">
      <c r="B37" s="1"/>
      <c r="C37" s="1" t="s">
        <v>75</v>
      </c>
      <c r="D37" s="1"/>
      <c r="E37" s="4"/>
      <c r="F37" s="4"/>
      <c r="G37" s="1"/>
      <c r="H37" s="1"/>
    </row>
    <row r="38" spans="2:8" x14ac:dyDescent="0.25">
      <c r="B38" s="1"/>
      <c r="C38" s="1"/>
      <c r="D38" s="1" t="s">
        <v>474</v>
      </c>
      <c r="E38" s="3">
        <v>5865114</v>
      </c>
      <c r="F38" s="4" t="s">
        <v>445</v>
      </c>
      <c r="G38" s="1"/>
      <c r="H38" s="1"/>
    </row>
    <row r="39" spans="2:8" x14ac:dyDescent="0.25">
      <c r="B39" s="1"/>
      <c r="C39" s="1"/>
      <c r="D39" s="1"/>
      <c r="E39" s="4"/>
      <c r="F39" s="4"/>
      <c r="G39" s="1"/>
      <c r="H39" s="1"/>
    </row>
    <row r="40" spans="2:8" x14ac:dyDescent="0.25">
      <c r="B40" s="1"/>
      <c r="C40" s="1" t="s">
        <v>32</v>
      </c>
      <c r="D40" s="6" t="s">
        <v>475</v>
      </c>
      <c r="E40" s="4"/>
      <c r="F40" s="4"/>
      <c r="G40" s="1"/>
      <c r="H40" s="1"/>
    </row>
    <row r="41" spans="2:8" x14ac:dyDescent="0.25">
      <c r="B41" s="1"/>
      <c r="C41" s="1"/>
      <c r="D41" s="1" t="s">
        <v>476</v>
      </c>
      <c r="E41" s="3">
        <v>3398650</v>
      </c>
      <c r="F41" s="4" t="s">
        <v>445</v>
      </c>
      <c r="G41" s="1"/>
      <c r="H41" s="1"/>
    </row>
    <row r="42" spans="2:8" x14ac:dyDescent="0.25">
      <c r="B42" s="1"/>
      <c r="C42" s="48" t="s">
        <v>477</v>
      </c>
      <c r="D42" s="1"/>
      <c r="E42" s="4"/>
      <c r="F42" s="4"/>
      <c r="G42" s="1"/>
      <c r="H42" s="1"/>
    </row>
    <row r="43" spans="2:8" x14ac:dyDescent="0.25">
      <c r="B43" s="52" t="s">
        <v>478</v>
      </c>
      <c r="C43" s="46"/>
      <c r="D43" s="72"/>
      <c r="E43" s="73"/>
      <c r="F43" s="73"/>
      <c r="G43" s="1"/>
      <c r="H43" s="1"/>
    </row>
    <row r="44" spans="2:8" x14ac:dyDescent="0.25">
      <c r="B44" s="1"/>
      <c r="C44" s="1" t="s">
        <v>281</v>
      </c>
      <c r="D44" s="6" t="s">
        <v>479</v>
      </c>
      <c r="E44" s="3">
        <v>156083508</v>
      </c>
      <c r="F44" s="3">
        <v>142716728</v>
      </c>
      <c r="G44" s="1"/>
      <c r="H44" s="1"/>
    </row>
    <row r="45" spans="2:8" x14ac:dyDescent="0.25">
      <c r="B45" s="1"/>
      <c r="C45" s="1" t="s">
        <v>47</v>
      </c>
      <c r="D45" s="1" t="s">
        <v>480</v>
      </c>
      <c r="E45" s="3">
        <v>146383975</v>
      </c>
      <c r="F45" s="3">
        <v>134733845</v>
      </c>
      <c r="G45" s="1"/>
      <c r="H45" s="1"/>
    </row>
    <row r="46" spans="2:8" x14ac:dyDescent="0.25">
      <c r="B46" s="1"/>
      <c r="C46" s="1" t="s">
        <v>481</v>
      </c>
      <c r="D46" s="1" t="s">
        <v>482</v>
      </c>
      <c r="E46" s="3">
        <v>9699533</v>
      </c>
      <c r="F46" s="3">
        <v>7982883</v>
      </c>
      <c r="G46" s="1"/>
      <c r="H46" s="1"/>
    </row>
    <row r="47" spans="2:8" x14ac:dyDescent="0.25">
      <c r="B47" s="1"/>
      <c r="C47" s="1" t="s">
        <v>483</v>
      </c>
      <c r="D47" s="1"/>
      <c r="E47" s="4"/>
      <c r="F47" s="4"/>
      <c r="G47" s="1"/>
      <c r="H47" s="1"/>
    </row>
    <row r="48" spans="2:8" x14ac:dyDescent="0.25">
      <c r="B48" s="1"/>
      <c r="C48" s="1" t="s">
        <v>484</v>
      </c>
      <c r="D48" s="1"/>
      <c r="E48" s="4"/>
      <c r="F48" s="4"/>
      <c r="G48" s="1"/>
      <c r="H48" s="1"/>
    </row>
    <row r="49" spans="2:8" x14ac:dyDescent="0.25">
      <c r="B49" s="1"/>
      <c r="C49" s="1"/>
      <c r="D49" s="1"/>
      <c r="E49" s="4"/>
      <c r="F49" s="4"/>
      <c r="G49" s="1"/>
      <c r="H49" s="1"/>
    </row>
    <row r="50" spans="2:8" x14ac:dyDescent="0.25">
      <c r="B50" s="1"/>
      <c r="C50" s="1" t="s">
        <v>47</v>
      </c>
      <c r="D50" s="6" t="s">
        <v>485</v>
      </c>
      <c r="E50" s="3">
        <v>127879</v>
      </c>
      <c r="F50" s="4" t="s">
        <v>445</v>
      </c>
      <c r="G50" s="1"/>
      <c r="H50" s="1"/>
    </row>
    <row r="51" spans="2:8" x14ac:dyDescent="0.25">
      <c r="B51" s="1"/>
      <c r="C51" s="1" t="s">
        <v>486</v>
      </c>
      <c r="D51" s="1" t="s">
        <v>487</v>
      </c>
      <c r="E51" s="4">
        <v>972</v>
      </c>
      <c r="F51" s="4" t="s">
        <v>445</v>
      </c>
      <c r="G51" s="1"/>
      <c r="H51" s="1"/>
    </row>
    <row r="52" spans="2:8" x14ac:dyDescent="0.25">
      <c r="B52" s="1"/>
      <c r="C52" s="1" t="s">
        <v>488</v>
      </c>
      <c r="D52" s="1" t="s">
        <v>489</v>
      </c>
      <c r="E52" s="3">
        <v>122249</v>
      </c>
      <c r="F52" s="4" t="s">
        <v>445</v>
      </c>
      <c r="G52" s="1"/>
      <c r="H52" s="1"/>
    </row>
    <row r="53" spans="2:8" x14ac:dyDescent="0.25">
      <c r="B53" s="1"/>
      <c r="C53" s="1" t="s">
        <v>490</v>
      </c>
      <c r="D53" s="1" t="s">
        <v>491</v>
      </c>
      <c r="E53" s="3">
        <v>1096</v>
      </c>
      <c r="F53" s="4" t="s">
        <v>445</v>
      </c>
      <c r="G53" s="1"/>
      <c r="H53" s="1"/>
    </row>
    <row r="54" spans="2:8" x14ac:dyDescent="0.25">
      <c r="B54" s="1"/>
      <c r="C54" s="1"/>
      <c r="D54" s="1" t="s">
        <v>492</v>
      </c>
      <c r="E54" s="3">
        <v>3562</v>
      </c>
      <c r="F54" s="4" t="s">
        <v>445</v>
      </c>
      <c r="G54" s="1"/>
      <c r="H54" s="1"/>
    </row>
    <row r="55" spans="2:8" x14ac:dyDescent="0.25">
      <c r="B55" s="1"/>
      <c r="C55" s="1"/>
      <c r="D55" s="1"/>
      <c r="E55" s="4"/>
      <c r="F55" s="4"/>
      <c r="G55" s="1"/>
      <c r="H55" s="1"/>
    </row>
    <row r="56" spans="2:8" x14ac:dyDescent="0.25">
      <c r="B56" s="1"/>
      <c r="C56" s="1" t="s">
        <v>47</v>
      </c>
      <c r="D56" s="6" t="s">
        <v>493</v>
      </c>
      <c r="E56" s="7">
        <v>0.63</v>
      </c>
      <c r="F56" s="7">
        <v>0.68</v>
      </c>
      <c r="G56" s="1"/>
      <c r="H56" s="1"/>
    </row>
    <row r="57" spans="2:8" x14ac:dyDescent="0.25">
      <c r="B57" s="69" t="s">
        <v>494</v>
      </c>
      <c r="C57" s="33"/>
      <c r="D57" s="70"/>
      <c r="E57" s="71"/>
      <c r="F57" s="71"/>
      <c r="G57" s="1"/>
      <c r="H57" s="1"/>
    </row>
    <row r="58" spans="2:8" x14ac:dyDescent="0.25">
      <c r="B58" s="1"/>
      <c r="C58" s="1" t="s">
        <v>15</v>
      </c>
      <c r="D58" s="6" t="s">
        <v>495</v>
      </c>
      <c r="E58" s="3">
        <v>8471</v>
      </c>
      <c r="F58" s="4">
        <v>8420</v>
      </c>
      <c r="G58" s="1"/>
      <c r="H58" s="1"/>
    </row>
    <row r="59" spans="2:8" x14ac:dyDescent="0.25">
      <c r="B59" s="1"/>
      <c r="C59" s="1" t="s">
        <v>17</v>
      </c>
      <c r="D59" s="1" t="s">
        <v>16</v>
      </c>
      <c r="E59" s="3">
        <v>3434</v>
      </c>
      <c r="F59" s="4">
        <v>3503</v>
      </c>
      <c r="G59" s="1"/>
      <c r="H59" s="1"/>
    </row>
    <row r="60" spans="2:8" x14ac:dyDescent="0.25">
      <c r="B60" s="1"/>
      <c r="C60" s="1" t="s">
        <v>66</v>
      </c>
      <c r="D60" s="1" t="s">
        <v>496</v>
      </c>
      <c r="E60" s="3">
        <v>5037</v>
      </c>
      <c r="F60" s="4">
        <v>4917</v>
      </c>
      <c r="G60" s="1"/>
      <c r="H60" s="1"/>
    </row>
    <row r="61" spans="2:8" x14ac:dyDescent="0.25">
      <c r="B61" s="1"/>
      <c r="C61" s="1"/>
      <c r="D61" s="1" t="s">
        <v>497</v>
      </c>
      <c r="E61" s="37">
        <v>0.59</v>
      </c>
      <c r="F61" s="37">
        <v>0.57999999999999996</v>
      </c>
      <c r="G61" s="1"/>
      <c r="H61" s="1"/>
    </row>
    <row r="62" spans="2:8" x14ac:dyDescent="0.25">
      <c r="B62" s="1"/>
      <c r="C62" s="1"/>
      <c r="D62" s="1"/>
      <c r="E62" s="4"/>
      <c r="F62" s="4"/>
      <c r="G62" s="1"/>
      <c r="H62" s="1"/>
    </row>
    <row r="63" spans="2:8" x14ac:dyDescent="0.25">
      <c r="B63" s="1"/>
      <c r="C63" s="1" t="s">
        <v>58</v>
      </c>
      <c r="D63" s="6" t="s">
        <v>498</v>
      </c>
      <c r="E63" s="4"/>
      <c r="F63" s="4"/>
      <c r="G63" s="1"/>
      <c r="H63" s="1"/>
    </row>
    <row r="64" spans="2:8" x14ac:dyDescent="0.25">
      <c r="B64" s="1"/>
      <c r="C64" s="1"/>
      <c r="D64" s="1" t="s">
        <v>499</v>
      </c>
      <c r="E64" s="37">
        <v>0.14000000000000001</v>
      </c>
      <c r="F64" s="37">
        <v>0.14000000000000001</v>
      </c>
      <c r="G64" s="1"/>
      <c r="H64" s="1"/>
    </row>
    <row r="65" spans="2:8" x14ac:dyDescent="0.25">
      <c r="B65" s="1"/>
      <c r="C65" s="1"/>
      <c r="D65" s="1" t="s">
        <v>500</v>
      </c>
      <c r="E65" s="37">
        <v>0.22</v>
      </c>
      <c r="F65" s="37">
        <v>0.22</v>
      </c>
      <c r="G65" s="1"/>
      <c r="H65" s="1"/>
    </row>
    <row r="66" spans="2:8" x14ac:dyDescent="0.25">
      <c r="B66" s="1"/>
      <c r="C66" s="1"/>
      <c r="D66" s="1" t="s">
        <v>501</v>
      </c>
      <c r="E66" s="37">
        <v>0.25</v>
      </c>
      <c r="F66" s="4" t="s">
        <v>445</v>
      </c>
      <c r="G66" s="1"/>
      <c r="H66" s="1"/>
    </row>
    <row r="67" spans="2:8" x14ac:dyDescent="0.25">
      <c r="B67" s="1"/>
      <c r="C67" s="1"/>
      <c r="D67" s="1" t="s">
        <v>502</v>
      </c>
      <c r="E67" s="37">
        <v>0.18</v>
      </c>
      <c r="F67" s="4" t="s">
        <v>445</v>
      </c>
      <c r="G67" s="1"/>
      <c r="H67" s="1"/>
    </row>
    <row r="68" spans="2:8" x14ac:dyDescent="0.25">
      <c r="B68" s="1"/>
      <c r="C68" s="1"/>
      <c r="D68" s="1" t="s">
        <v>503</v>
      </c>
      <c r="E68" s="37">
        <v>0.1</v>
      </c>
      <c r="F68" s="37">
        <v>0.1</v>
      </c>
      <c r="G68" s="1"/>
      <c r="H68" s="1"/>
    </row>
    <row r="69" spans="2:8" x14ac:dyDescent="0.25">
      <c r="B69" s="1"/>
      <c r="C69" s="1"/>
      <c r="D69" s="1" t="s">
        <v>504</v>
      </c>
      <c r="E69" s="37">
        <v>0.04</v>
      </c>
      <c r="F69" s="4" t="s">
        <v>445</v>
      </c>
      <c r="G69" s="1"/>
      <c r="H69" s="1"/>
    </row>
    <row r="70" spans="2:8" x14ac:dyDescent="0.25">
      <c r="B70" s="1"/>
      <c r="C70" s="1"/>
      <c r="D70" s="1"/>
      <c r="E70" s="4"/>
      <c r="F70" s="4"/>
      <c r="G70" s="1"/>
      <c r="H70" s="1"/>
    </row>
    <row r="71" spans="2:8" x14ac:dyDescent="0.25">
      <c r="B71" s="1"/>
      <c r="C71" s="1" t="s">
        <v>19</v>
      </c>
      <c r="D71" s="6" t="s">
        <v>505</v>
      </c>
      <c r="E71" s="4"/>
      <c r="F71" s="4"/>
      <c r="G71" s="1"/>
      <c r="H71" s="1"/>
    </row>
    <row r="72" spans="2:8" x14ac:dyDescent="0.25">
      <c r="B72" s="1"/>
      <c r="C72" s="1" t="s">
        <v>50</v>
      </c>
      <c r="D72" s="1" t="s">
        <v>506</v>
      </c>
      <c r="E72" s="37">
        <v>0.15</v>
      </c>
      <c r="F72" s="4" t="s">
        <v>445</v>
      </c>
      <c r="G72" s="1"/>
      <c r="H72" s="1"/>
    </row>
    <row r="73" spans="2:8" x14ac:dyDescent="0.25">
      <c r="B73" s="1"/>
      <c r="C73" s="1" t="s">
        <v>307</v>
      </c>
      <c r="D73" s="1" t="s">
        <v>507</v>
      </c>
      <c r="E73" s="37">
        <v>0.17</v>
      </c>
      <c r="F73" s="4" t="s">
        <v>445</v>
      </c>
      <c r="G73" s="1"/>
      <c r="H73" s="1"/>
    </row>
    <row r="74" spans="2:8" x14ac:dyDescent="0.25">
      <c r="B74" s="1"/>
      <c r="C74" s="1" t="s">
        <v>95</v>
      </c>
      <c r="D74" s="1" t="s">
        <v>508</v>
      </c>
      <c r="E74" s="4">
        <v>58.1</v>
      </c>
      <c r="F74" s="4" t="s">
        <v>445</v>
      </c>
      <c r="G74" s="1"/>
      <c r="H74" s="1"/>
    </row>
    <row r="75" spans="2:8" x14ac:dyDescent="0.25">
      <c r="B75" s="1"/>
      <c r="C75" s="1"/>
      <c r="D75" s="1" t="s">
        <v>509</v>
      </c>
      <c r="E75" s="37">
        <v>0.79</v>
      </c>
      <c r="F75" s="37">
        <v>0.75</v>
      </c>
      <c r="G75" s="1"/>
      <c r="H75" s="1"/>
    </row>
    <row r="76" spans="2:8" x14ac:dyDescent="0.25">
      <c r="B76" s="1"/>
      <c r="C76" s="1"/>
      <c r="D76" s="1" t="s">
        <v>510</v>
      </c>
      <c r="E76" s="37">
        <v>0.72</v>
      </c>
      <c r="F76" s="37">
        <v>0.63</v>
      </c>
      <c r="G76" s="1"/>
      <c r="H76" s="1"/>
    </row>
    <row r="77" spans="2:8" x14ac:dyDescent="0.25">
      <c r="B77" s="1"/>
      <c r="C77" s="1"/>
      <c r="D77" s="1"/>
      <c r="E77" s="4"/>
      <c r="F77" s="4"/>
      <c r="G77" s="1"/>
      <c r="H77" s="1"/>
    </row>
    <row r="78" spans="2:8" x14ac:dyDescent="0.25">
      <c r="B78" s="1"/>
      <c r="C78" s="8" t="s">
        <v>421</v>
      </c>
      <c r="D78" s="8" t="s">
        <v>422</v>
      </c>
      <c r="E78" s="4" t="s">
        <v>423</v>
      </c>
      <c r="F78" s="4">
        <v>0</v>
      </c>
      <c r="G78" s="1"/>
      <c r="H78" s="1"/>
    </row>
    <row r="79" spans="2:8" x14ac:dyDescent="0.25">
      <c r="B79" s="1"/>
      <c r="C79" s="39"/>
      <c r="D79" s="1"/>
      <c r="E79" s="4"/>
      <c r="F79" s="4"/>
      <c r="G79" s="1"/>
      <c r="H79" s="1"/>
    </row>
    <row r="80" spans="2:8" x14ac:dyDescent="0.25">
      <c r="B80" s="1"/>
      <c r="C80" s="1" t="s">
        <v>511</v>
      </c>
      <c r="D80" s="1" t="s">
        <v>512</v>
      </c>
      <c r="E80" s="4">
        <v>0</v>
      </c>
      <c r="F80" s="4">
        <v>0</v>
      </c>
      <c r="G80" s="1"/>
      <c r="H80" s="1"/>
    </row>
    <row r="81" spans="2:8" x14ac:dyDescent="0.25">
      <c r="B81" s="1"/>
      <c r="C81" s="1" t="s">
        <v>513</v>
      </c>
      <c r="D81" s="1"/>
      <c r="E81" s="4"/>
      <c r="F81" s="4"/>
      <c r="G81" s="1"/>
      <c r="H81" s="1"/>
    </row>
    <row r="82" spans="2:8" x14ac:dyDescent="0.25">
      <c r="B82" s="1"/>
      <c r="C82" s="1"/>
      <c r="D82" s="1"/>
      <c r="E82" s="4"/>
      <c r="F82" s="4"/>
      <c r="G82" s="1"/>
      <c r="H82" s="1"/>
    </row>
    <row r="83" spans="2:8" x14ac:dyDescent="0.25">
      <c r="B83" s="1"/>
      <c r="C83" s="1"/>
      <c r="D83" s="6" t="s">
        <v>514</v>
      </c>
      <c r="E83" s="4"/>
      <c r="F83" s="4"/>
      <c r="G83" s="1"/>
      <c r="H83" s="1"/>
    </row>
    <row r="84" spans="2:8" x14ac:dyDescent="0.25">
      <c r="B84" s="1"/>
      <c r="C84" s="1" t="s">
        <v>227</v>
      </c>
      <c r="D84" s="1" t="s">
        <v>515</v>
      </c>
      <c r="E84" s="37">
        <v>0.14000000000000001</v>
      </c>
      <c r="F84" s="37">
        <v>0.19</v>
      </c>
      <c r="G84" s="1"/>
      <c r="H84" s="1"/>
    </row>
    <row r="85" spans="2:8" x14ac:dyDescent="0.25">
      <c r="B85" s="1"/>
      <c r="C85" s="1"/>
      <c r="D85" s="1"/>
      <c r="E85" s="4"/>
      <c r="F85" s="4"/>
      <c r="G85" s="1"/>
      <c r="H85" s="1"/>
    </row>
    <row r="86" spans="2:8" x14ac:dyDescent="0.25">
      <c r="B86" s="48" t="s">
        <v>516</v>
      </c>
      <c r="D86" s="1"/>
      <c r="E86" s="4"/>
      <c r="F86" s="4"/>
      <c r="G86" s="1"/>
      <c r="H86" s="1"/>
    </row>
    <row r="87" spans="2:8" x14ac:dyDescent="0.25">
      <c r="B87" s="1"/>
      <c r="C87" s="1"/>
      <c r="D87" s="1"/>
      <c r="E87" s="37"/>
      <c r="F87" s="37"/>
      <c r="G87" s="1"/>
      <c r="H87" s="1"/>
    </row>
    <row r="88" spans="2:8" x14ac:dyDescent="0.25">
      <c r="B88" s="1"/>
      <c r="C88" s="1"/>
      <c r="D88" s="1"/>
      <c r="E88" s="4"/>
      <c r="F88" s="4"/>
      <c r="G88" s="1"/>
      <c r="H88" s="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F417B-2951-472B-B17F-4D528D97B415}">
  <dimension ref="B5:P146"/>
  <sheetViews>
    <sheetView showGridLines="0" workbookViewId="0">
      <selection activeCell="B73" sqref="B73"/>
    </sheetView>
  </sheetViews>
  <sheetFormatPr defaultRowHeight="15" x14ac:dyDescent="0.25"/>
  <cols>
    <col min="1" max="1" width="3.28515625" customWidth="1"/>
    <col min="2" max="2" width="5.7109375" customWidth="1"/>
    <col min="3" max="3" width="49.7109375" customWidth="1"/>
    <col min="4" max="19" width="20.7109375" customWidth="1"/>
  </cols>
  <sheetData>
    <row r="5" spans="2:14" x14ac:dyDescent="0.25">
      <c r="B5" s="32" t="s">
        <v>0</v>
      </c>
    </row>
    <row r="6" spans="2:14" x14ac:dyDescent="0.25">
      <c r="B6" s="32"/>
    </row>
    <row r="7" spans="2:14" x14ac:dyDescent="0.25">
      <c r="B7" s="260" t="s">
        <v>517</v>
      </c>
      <c r="C7" s="260"/>
    </row>
    <row r="8" spans="2:14" s="80" customFormat="1" ht="33" customHeight="1" x14ac:dyDescent="0.25">
      <c r="B8" s="262" t="s">
        <v>518</v>
      </c>
      <c r="C8" s="262"/>
      <c r="D8" s="59" t="s">
        <v>519</v>
      </c>
      <c r="E8" s="58" t="s">
        <v>520</v>
      </c>
      <c r="F8" s="58" t="s">
        <v>521</v>
      </c>
      <c r="G8" s="58" t="s">
        <v>522</v>
      </c>
      <c r="H8" s="58" t="s">
        <v>523</v>
      </c>
      <c r="I8" s="79" t="s">
        <v>524</v>
      </c>
      <c r="J8" s="58" t="s">
        <v>525</v>
      </c>
      <c r="K8" s="58" t="s">
        <v>526</v>
      </c>
      <c r="L8" s="58" t="s">
        <v>527</v>
      </c>
      <c r="M8" s="58" t="s">
        <v>528</v>
      </c>
      <c r="N8" s="58">
        <v>2022</v>
      </c>
    </row>
    <row r="9" spans="2:14" x14ac:dyDescent="0.25">
      <c r="C9" s="11" t="s">
        <v>529</v>
      </c>
      <c r="D9" s="4">
        <v>8</v>
      </c>
      <c r="E9" s="4">
        <v>0</v>
      </c>
      <c r="F9" s="4">
        <v>0</v>
      </c>
      <c r="G9" s="4">
        <v>0</v>
      </c>
      <c r="H9" s="4">
        <v>0</v>
      </c>
      <c r="I9" s="4">
        <v>0</v>
      </c>
      <c r="J9" s="4">
        <v>0</v>
      </c>
      <c r="K9" s="4">
        <v>0</v>
      </c>
      <c r="L9" s="4">
        <v>0</v>
      </c>
      <c r="M9" s="4">
        <v>0</v>
      </c>
      <c r="N9" s="9">
        <f>SUM(D9:M9)</f>
        <v>8</v>
      </c>
    </row>
    <row r="10" spans="2:14" x14ac:dyDescent="0.25">
      <c r="C10" s="19" t="s">
        <v>530</v>
      </c>
      <c r="D10" s="4">
        <v>19</v>
      </c>
      <c r="E10" s="4">
        <v>3</v>
      </c>
      <c r="F10" s="4">
        <v>3</v>
      </c>
      <c r="G10" s="4">
        <v>0</v>
      </c>
      <c r="H10" s="4">
        <v>4</v>
      </c>
      <c r="I10" s="4">
        <v>7</v>
      </c>
      <c r="J10" s="4">
        <v>0</v>
      </c>
      <c r="K10" s="4">
        <v>0</v>
      </c>
      <c r="L10" s="4">
        <v>0</v>
      </c>
      <c r="M10" s="4">
        <v>0</v>
      </c>
      <c r="N10" s="9">
        <f t="shared" ref="N10:N16" si="0">SUM(D10:M10)</f>
        <v>36</v>
      </c>
    </row>
    <row r="11" spans="2:14" x14ac:dyDescent="0.25">
      <c r="C11" s="11" t="s">
        <v>531</v>
      </c>
      <c r="D11" s="4">
        <v>13</v>
      </c>
      <c r="E11" s="4">
        <v>6</v>
      </c>
      <c r="F11" s="4">
        <v>8</v>
      </c>
      <c r="G11" s="4">
        <v>3</v>
      </c>
      <c r="H11" s="4">
        <v>11</v>
      </c>
      <c r="I11" s="4">
        <v>16</v>
      </c>
      <c r="J11" s="4">
        <v>12</v>
      </c>
      <c r="K11" s="4">
        <v>10</v>
      </c>
      <c r="L11" s="4">
        <v>5</v>
      </c>
      <c r="M11" s="4">
        <v>8</v>
      </c>
      <c r="N11" s="9">
        <f t="shared" si="0"/>
        <v>92</v>
      </c>
    </row>
    <row r="12" spans="2:14" x14ac:dyDescent="0.25">
      <c r="C12" s="19" t="s">
        <v>532</v>
      </c>
      <c r="D12" s="4">
        <v>0</v>
      </c>
      <c r="E12" s="4">
        <v>11</v>
      </c>
      <c r="F12" s="4">
        <v>4</v>
      </c>
      <c r="G12" s="4">
        <v>2</v>
      </c>
      <c r="H12" s="4">
        <v>21</v>
      </c>
      <c r="I12" s="4">
        <v>20</v>
      </c>
      <c r="J12" s="4">
        <v>19</v>
      </c>
      <c r="K12" s="4">
        <v>12</v>
      </c>
      <c r="L12" s="4">
        <v>10</v>
      </c>
      <c r="M12" s="4">
        <v>10</v>
      </c>
      <c r="N12" s="9">
        <f t="shared" si="0"/>
        <v>109</v>
      </c>
    </row>
    <row r="13" spans="2:14" x14ac:dyDescent="0.25">
      <c r="C13" s="19" t="s">
        <v>533</v>
      </c>
      <c r="D13" s="4">
        <v>21</v>
      </c>
      <c r="E13" s="4">
        <v>65</v>
      </c>
      <c r="F13" s="4">
        <v>114</v>
      </c>
      <c r="G13" s="4">
        <v>27</v>
      </c>
      <c r="H13" s="4">
        <v>192</v>
      </c>
      <c r="I13" s="4">
        <v>28</v>
      </c>
      <c r="J13" s="4">
        <v>250</v>
      </c>
      <c r="K13" s="4">
        <v>444</v>
      </c>
      <c r="L13" s="4">
        <v>179</v>
      </c>
      <c r="M13" s="4">
        <v>193</v>
      </c>
      <c r="N13" s="9">
        <f t="shared" si="0"/>
        <v>1513</v>
      </c>
    </row>
    <row r="14" spans="2:14" x14ac:dyDescent="0.25">
      <c r="C14" s="11" t="s">
        <v>534</v>
      </c>
      <c r="D14" s="4">
        <v>0</v>
      </c>
      <c r="E14" s="4">
        <v>53</v>
      </c>
      <c r="F14" s="4">
        <v>147</v>
      </c>
      <c r="G14" s="4">
        <v>13</v>
      </c>
      <c r="H14" s="4">
        <v>753</v>
      </c>
      <c r="I14" s="4">
        <v>0</v>
      </c>
      <c r="J14" s="4">
        <v>41</v>
      </c>
      <c r="K14" s="4">
        <v>238</v>
      </c>
      <c r="L14" s="4">
        <v>176</v>
      </c>
      <c r="M14" s="4">
        <v>52</v>
      </c>
      <c r="N14" s="9">
        <f t="shared" si="0"/>
        <v>1473</v>
      </c>
    </row>
    <row r="15" spans="2:14" x14ac:dyDescent="0.25">
      <c r="C15" s="11" t="s">
        <v>535</v>
      </c>
      <c r="D15" s="4">
        <v>0</v>
      </c>
      <c r="E15" s="4">
        <v>14</v>
      </c>
      <c r="F15" s="4">
        <v>18</v>
      </c>
      <c r="G15" s="4">
        <v>2</v>
      </c>
      <c r="H15" s="4">
        <v>60</v>
      </c>
      <c r="I15" s="4">
        <v>0</v>
      </c>
      <c r="J15" s="4">
        <v>30</v>
      </c>
      <c r="K15" s="4">
        <v>46</v>
      </c>
      <c r="L15" s="4">
        <v>19</v>
      </c>
      <c r="M15" s="4">
        <v>14</v>
      </c>
      <c r="N15" s="9">
        <f t="shared" si="0"/>
        <v>203</v>
      </c>
    </row>
    <row r="16" spans="2:14" x14ac:dyDescent="0.25">
      <c r="C16" s="26" t="s">
        <v>536</v>
      </c>
      <c r="D16" s="45">
        <f>SUM(D9:D15)</f>
        <v>61</v>
      </c>
      <c r="E16" s="45">
        <f t="shared" ref="E16:M16" si="1">SUM(E9:E15)</f>
        <v>152</v>
      </c>
      <c r="F16" s="45">
        <f t="shared" si="1"/>
        <v>294</v>
      </c>
      <c r="G16" s="45">
        <f t="shared" si="1"/>
        <v>47</v>
      </c>
      <c r="H16" s="45">
        <f t="shared" si="1"/>
        <v>1041</v>
      </c>
      <c r="I16" s="45">
        <f t="shared" si="1"/>
        <v>71</v>
      </c>
      <c r="J16" s="45">
        <f t="shared" si="1"/>
        <v>352</v>
      </c>
      <c r="K16" s="45">
        <f t="shared" si="1"/>
        <v>750</v>
      </c>
      <c r="L16" s="45">
        <f t="shared" si="1"/>
        <v>389</v>
      </c>
      <c r="M16" s="45">
        <f t="shared" si="1"/>
        <v>277</v>
      </c>
      <c r="N16" s="9">
        <f t="shared" si="0"/>
        <v>3434</v>
      </c>
    </row>
    <row r="17" spans="2:14" x14ac:dyDescent="0.25">
      <c r="B17" s="105"/>
      <c r="C17" s="39"/>
    </row>
    <row r="18" spans="2:14" x14ac:dyDescent="0.25">
      <c r="B18" s="260" t="s">
        <v>537</v>
      </c>
      <c r="C18" s="260"/>
      <c r="D18" s="260"/>
      <c r="E18" s="260"/>
      <c r="F18" s="260"/>
      <c r="G18" s="260"/>
      <c r="H18" s="260"/>
      <c r="I18" s="260"/>
      <c r="J18" s="260"/>
      <c r="K18" s="260"/>
      <c r="L18" s="260"/>
    </row>
    <row r="19" spans="2:14" s="80" customFormat="1" ht="30" x14ac:dyDescent="0.25">
      <c r="B19" s="262" t="s">
        <v>518</v>
      </c>
      <c r="C19" s="261"/>
      <c r="D19" s="59" t="s">
        <v>519</v>
      </c>
      <c r="E19" s="58" t="s">
        <v>520</v>
      </c>
      <c r="F19" s="58" t="s">
        <v>521</v>
      </c>
      <c r="G19" s="58" t="s">
        <v>522</v>
      </c>
      <c r="H19" s="58" t="s">
        <v>523</v>
      </c>
      <c r="I19" s="79" t="s">
        <v>524</v>
      </c>
      <c r="J19" s="58" t="s">
        <v>525</v>
      </c>
      <c r="K19" s="58" t="s">
        <v>526</v>
      </c>
      <c r="L19" s="58" t="s">
        <v>527</v>
      </c>
      <c r="M19" s="58" t="s">
        <v>528</v>
      </c>
      <c r="N19" s="58">
        <v>2022</v>
      </c>
    </row>
    <row r="20" spans="2:14" x14ac:dyDescent="0.25">
      <c r="B20" s="6"/>
      <c r="C20" s="40" t="s">
        <v>538</v>
      </c>
      <c r="D20" s="4">
        <v>60</v>
      </c>
      <c r="E20" s="4">
        <v>148</v>
      </c>
      <c r="F20" s="4">
        <v>294</v>
      </c>
      <c r="G20" s="4">
        <v>47</v>
      </c>
      <c r="H20" s="4">
        <v>1040</v>
      </c>
      <c r="I20" s="4">
        <v>71</v>
      </c>
      <c r="J20" s="4">
        <v>352</v>
      </c>
      <c r="K20" s="4">
        <v>722</v>
      </c>
      <c r="L20" s="4">
        <v>389</v>
      </c>
      <c r="M20" s="4">
        <v>266</v>
      </c>
      <c r="N20" s="45">
        <f>SUM(D20:M20)</f>
        <v>3389</v>
      </c>
    </row>
    <row r="21" spans="2:14" x14ac:dyDescent="0.25">
      <c r="B21" s="6"/>
      <c r="C21" s="40" t="s">
        <v>539</v>
      </c>
      <c r="D21" s="4">
        <v>1</v>
      </c>
      <c r="E21" s="4">
        <v>4</v>
      </c>
      <c r="F21" s="4">
        <v>0</v>
      </c>
      <c r="G21" s="4">
        <v>0</v>
      </c>
      <c r="H21" s="4">
        <v>1</v>
      </c>
      <c r="I21" s="4">
        <v>0</v>
      </c>
      <c r="J21" s="4">
        <v>0</v>
      </c>
      <c r="K21" s="4">
        <v>28</v>
      </c>
      <c r="L21" s="4">
        <v>0</v>
      </c>
      <c r="M21" s="4">
        <v>11</v>
      </c>
      <c r="N21" s="45">
        <f>SUM(D21:M21)</f>
        <v>45</v>
      </c>
    </row>
    <row r="22" spans="2:14" x14ac:dyDescent="0.25">
      <c r="B22" s="6"/>
      <c r="C22" s="42" t="s">
        <v>536</v>
      </c>
      <c r="D22" s="45">
        <f>SUM(D20:D21)</f>
        <v>61</v>
      </c>
      <c r="E22" s="45">
        <f t="shared" ref="E22:N22" si="2">SUM(E20:E21)</f>
        <v>152</v>
      </c>
      <c r="F22" s="45">
        <f t="shared" si="2"/>
        <v>294</v>
      </c>
      <c r="G22" s="45">
        <f t="shared" si="2"/>
        <v>47</v>
      </c>
      <c r="H22" s="45">
        <f t="shared" si="2"/>
        <v>1041</v>
      </c>
      <c r="I22" s="45">
        <f t="shared" si="2"/>
        <v>71</v>
      </c>
      <c r="J22" s="45">
        <f t="shared" si="2"/>
        <v>352</v>
      </c>
      <c r="K22" s="45">
        <f t="shared" si="2"/>
        <v>750</v>
      </c>
      <c r="L22" s="45">
        <f t="shared" si="2"/>
        <v>389</v>
      </c>
      <c r="M22" s="45">
        <f t="shared" si="2"/>
        <v>277</v>
      </c>
      <c r="N22" s="45">
        <f t="shared" si="2"/>
        <v>3434</v>
      </c>
    </row>
    <row r="23" spans="2:14" s="80" customFormat="1" ht="30" x14ac:dyDescent="0.25">
      <c r="B23" s="262" t="s">
        <v>540</v>
      </c>
      <c r="C23" s="261"/>
      <c r="D23" s="59" t="s">
        <v>519</v>
      </c>
      <c r="E23" s="58" t="s">
        <v>520</v>
      </c>
      <c r="F23" s="58" t="s">
        <v>521</v>
      </c>
      <c r="G23" s="58" t="s">
        <v>522</v>
      </c>
      <c r="H23" s="58" t="s">
        <v>523</v>
      </c>
      <c r="I23" s="79" t="s">
        <v>524</v>
      </c>
      <c r="J23" s="58" t="s">
        <v>525</v>
      </c>
      <c r="K23" s="58" t="s">
        <v>526</v>
      </c>
      <c r="L23" s="58" t="s">
        <v>527</v>
      </c>
      <c r="M23" s="58" t="s">
        <v>528</v>
      </c>
      <c r="N23" s="58">
        <v>2022</v>
      </c>
    </row>
    <row r="24" spans="2:14" x14ac:dyDescent="0.25">
      <c r="B24" s="6"/>
      <c r="C24" s="40" t="s">
        <v>541</v>
      </c>
      <c r="D24" s="4">
        <v>0</v>
      </c>
      <c r="E24" s="4">
        <v>0</v>
      </c>
      <c r="F24" s="4">
        <v>21</v>
      </c>
      <c r="G24" s="4">
        <v>28</v>
      </c>
      <c r="H24" s="4">
        <v>960</v>
      </c>
      <c r="I24" s="4">
        <v>14</v>
      </c>
      <c r="J24" s="4">
        <v>971</v>
      </c>
      <c r="K24" s="4">
        <v>649</v>
      </c>
      <c r="L24" s="4">
        <v>141</v>
      </c>
      <c r="M24" s="4">
        <v>515</v>
      </c>
      <c r="N24" s="45">
        <f>SUM(D24:M24)</f>
        <v>3299</v>
      </c>
    </row>
    <row r="25" spans="2:14" x14ac:dyDescent="0.25">
      <c r="B25" s="6"/>
      <c r="C25" s="40" t="s">
        <v>542</v>
      </c>
      <c r="D25" s="4">
        <v>13</v>
      </c>
      <c r="E25" s="4">
        <v>608</v>
      </c>
      <c r="F25" s="4">
        <v>73</v>
      </c>
      <c r="G25" s="4">
        <v>30</v>
      </c>
      <c r="H25" s="4">
        <v>172</v>
      </c>
      <c r="I25" s="7">
        <v>0</v>
      </c>
      <c r="J25" s="4">
        <v>557</v>
      </c>
      <c r="K25" s="7">
        <v>0</v>
      </c>
      <c r="L25" s="4">
        <v>157</v>
      </c>
      <c r="M25" s="4">
        <v>128</v>
      </c>
      <c r="N25" s="45">
        <f>SUM(D25:M25)</f>
        <v>1738</v>
      </c>
    </row>
    <row r="26" spans="2:14" x14ac:dyDescent="0.25">
      <c r="B26" s="6"/>
      <c r="C26" s="42" t="s">
        <v>536</v>
      </c>
      <c r="D26" s="45">
        <f>SUM(D24:D25)</f>
        <v>13</v>
      </c>
      <c r="E26" s="45">
        <f t="shared" ref="E26:L26" si="3">SUM(E24:E25)</f>
        <v>608</v>
      </c>
      <c r="F26" s="45">
        <f t="shared" si="3"/>
        <v>94</v>
      </c>
      <c r="G26" s="45">
        <f t="shared" si="3"/>
        <v>58</v>
      </c>
      <c r="H26" s="45">
        <f t="shared" si="3"/>
        <v>1132</v>
      </c>
      <c r="I26" s="45">
        <f t="shared" si="3"/>
        <v>14</v>
      </c>
      <c r="J26" s="45">
        <f t="shared" si="3"/>
        <v>1528</v>
      </c>
      <c r="K26" s="45">
        <f t="shared" si="3"/>
        <v>649</v>
      </c>
      <c r="L26" s="45">
        <f t="shared" si="3"/>
        <v>298</v>
      </c>
      <c r="M26" s="45">
        <f>SUM(M24:M25)</f>
        <v>643</v>
      </c>
      <c r="N26" s="45">
        <f t="shared" ref="N26" si="4">SUM(N24:N25)</f>
        <v>5037</v>
      </c>
    </row>
    <row r="27" spans="2:14" x14ac:dyDescent="0.25">
      <c r="B27" s="6"/>
      <c r="C27" s="12" t="s">
        <v>543</v>
      </c>
      <c r="D27" s="22">
        <f t="shared" ref="D27:N27" si="5">SUM(D22,D26)</f>
        <v>74</v>
      </c>
      <c r="E27" s="22">
        <f t="shared" si="5"/>
        <v>760</v>
      </c>
      <c r="F27" s="22">
        <f t="shared" si="5"/>
        <v>388</v>
      </c>
      <c r="G27" s="22">
        <f t="shared" si="5"/>
        <v>105</v>
      </c>
      <c r="H27" s="22">
        <f t="shared" si="5"/>
        <v>2173</v>
      </c>
      <c r="I27" s="22">
        <f t="shared" si="5"/>
        <v>85</v>
      </c>
      <c r="J27" s="22">
        <f t="shared" si="5"/>
        <v>1880</v>
      </c>
      <c r="K27" s="22">
        <f t="shared" si="5"/>
        <v>1399</v>
      </c>
      <c r="L27" s="22">
        <f t="shared" si="5"/>
        <v>687</v>
      </c>
      <c r="M27" s="22">
        <f t="shared" si="5"/>
        <v>920</v>
      </c>
      <c r="N27" s="22">
        <f t="shared" si="5"/>
        <v>8471</v>
      </c>
    </row>
    <row r="28" spans="2:14" x14ac:dyDescent="0.25">
      <c r="B28" s="47" t="s">
        <v>544</v>
      </c>
    </row>
    <row r="29" spans="2:14" x14ac:dyDescent="0.25">
      <c r="B29" s="47"/>
    </row>
    <row r="30" spans="2:14" x14ac:dyDescent="0.25">
      <c r="B30" s="260" t="s">
        <v>545</v>
      </c>
      <c r="C30" s="260"/>
    </row>
    <row r="31" spans="2:14" s="80" customFormat="1" ht="30" x14ac:dyDescent="0.25">
      <c r="B31" s="262" t="s">
        <v>518</v>
      </c>
      <c r="C31" s="261"/>
      <c r="D31" s="59" t="s">
        <v>519</v>
      </c>
      <c r="E31" s="58" t="s">
        <v>520</v>
      </c>
      <c r="F31" s="58" t="s">
        <v>521</v>
      </c>
      <c r="G31" s="58" t="s">
        <v>522</v>
      </c>
      <c r="H31" s="58" t="s">
        <v>523</v>
      </c>
      <c r="I31" s="79" t="s">
        <v>524</v>
      </c>
      <c r="J31" s="58" t="s">
        <v>525</v>
      </c>
      <c r="K31" s="58" t="s">
        <v>526</v>
      </c>
      <c r="L31" s="58" t="s">
        <v>527</v>
      </c>
      <c r="M31" s="58" t="s">
        <v>528</v>
      </c>
      <c r="N31" s="58">
        <v>2022</v>
      </c>
    </row>
    <row r="32" spans="2:14" x14ac:dyDescent="0.25">
      <c r="B32" s="6"/>
      <c r="C32" t="s">
        <v>546</v>
      </c>
      <c r="D32" s="7">
        <v>4</v>
      </c>
      <c r="E32" s="27" t="s">
        <v>445</v>
      </c>
      <c r="F32" s="7">
        <v>1</v>
      </c>
      <c r="G32" s="4">
        <v>0</v>
      </c>
      <c r="H32" s="7">
        <v>13</v>
      </c>
      <c r="I32" s="7">
        <v>5</v>
      </c>
      <c r="J32" s="7">
        <v>14</v>
      </c>
      <c r="K32" s="7">
        <v>37</v>
      </c>
      <c r="L32" s="7">
        <v>12</v>
      </c>
      <c r="M32" s="7">
        <v>15</v>
      </c>
      <c r="N32" s="45">
        <f>SUM(D32:M32)</f>
        <v>101</v>
      </c>
    </row>
    <row r="33" spans="2:16" x14ac:dyDescent="0.25">
      <c r="B33" s="6"/>
      <c r="C33" t="s">
        <v>547</v>
      </c>
      <c r="D33" s="7">
        <v>17</v>
      </c>
      <c r="E33" s="27" t="s">
        <v>445</v>
      </c>
      <c r="F33" s="7">
        <v>15</v>
      </c>
      <c r="G33" s="7">
        <v>3</v>
      </c>
      <c r="H33" s="7">
        <v>121</v>
      </c>
      <c r="I33" s="7">
        <v>23</v>
      </c>
      <c r="J33" s="7">
        <v>47</v>
      </c>
      <c r="K33" s="7">
        <v>19</v>
      </c>
      <c r="L33" s="7">
        <v>24</v>
      </c>
      <c r="M33" s="7">
        <v>37</v>
      </c>
      <c r="N33" s="45">
        <f t="shared" ref="N33:N37" si="6">SUM(D33:M33)</f>
        <v>306</v>
      </c>
    </row>
    <row r="34" spans="2:16" x14ac:dyDescent="0.25">
      <c r="B34" s="6"/>
      <c r="C34" t="s">
        <v>548</v>
      </c>
      <c r="D34" s="7">
        <v>4</v>
      </c>
      <c r="E34" s="27" t="s">
        <v>445</v>
      </c>
      <c r="F34" s="7">
        <v>5</v>
      </c>
      <c r="G34" s="7">
        <v>2</v>
      </c>
      <c r="H34" s="7">
        <v>20</v>
      </c>
      <c r="I34" s="7">
        <v>1</v>
      </c>
      <c r="J34" s="7">
        <v>2</v>
      </c>
      <c r="K34" s="7">
        <v>3</v>
      </c>
      <c r="L34" s="7">
        <v>5</v>
      </c>
      <c r="M34" s="7">
        <v>0</v>
      </c>
      <c r="N34" s="45">
        <f t="shared" si="6"/>
        <v>42</v>
      </c>
    </row>
    <row r="35" spans="2:16" x14ac:dyDescent="0.25">
      <c r="B35" s="6"/>
      <c r="C35" t="s">
        <v>549</v>
      </c>
      <c r="D35" s="7">
        <v>2</v>
      </c>
      <c r="E35" s="27" t="s">
        <v>445</v>
      </c>
      <c r="F35" s="7">
        <v>23</v>
      </c>
      <c r="G35" s="7">
        <v>6</v>
      </c>
      <c r="H35" s="7">
        <v>209</v>
      </c>
      <c r="I35" s="7">
        <v>2</v>
      </c>
      <c r="J35" s="7">
        <v>50</v>
      </c>
      <c r="K35" s="7">
        <v>110</v>
      </c>
      <c r="L35" s="7">
        <v>55</v>
      </c>
      <c r="M35" s="7">
        <v>42</v>
      </c>
      <c r="N35" s="45">
        <f t="shared" si="6"/>
        <v>499</v>
      </c>
    </row>
    <row r="36" spans="2:16" x14ac:dyDescent="0.25">
      <c r="B36" s="6"/>
      <c r="C36" t="s">
        <v>550</v>
      </c>
      <c r="D36" s="7">
        <v>29</v>
      </c>
      <c r="E36" s="27" t="s">
        <v>445</v>
      </c>
      <c r="F36" s="7">
        <v>177</v>
      </c>
      <c r="G36" s="7">
        <v>26</v>
      </c>
      <c r="H36" s="7">
        <v>595</v>
      </c>
      <c r="I36" s="7">
        <v>30</v>
      </c>
      <c r="J36" s="7">
        <v>195</v>
      </c>
      <c r="K36" s="7">
        <v>499</v>
      </c>
      <c r="L36" s="7">
        <v>249</v>
      </c>
      <c r="M36" s="7">
        <v>176</v>
      </c>
      <c r="N36" s="45">
        <f t="shared" si="6"/>
        <v>1976</v>
      </c>
    </row>
    <row r="37" spans="2:16" x14ac:dyDescent="0.25">
      <c r="B37" s="6"/>
      <c r="C37" t="s">
        <v>551</v>
      </c>
      <c r="D37" s="7">
        <v>5</v>
      </c>
      <c r="E37" s="27" t="s">
        <v>445</v>
      </c>
      <c r="F37" s="7">
        <v>73</v>
      </c>
      <c r="G37" s="7">
        <v>10</v>
      </c>
      <c r="H37" s="7">
        <v>83</v>
      </c>
      <c r="I37" s="7">
        <v>10</v>
      </c>
      <c r="J37" s="7">
        <v>44</v>
      </c>
      <c r="K37" s="7">
        <v>82</v>
      </c>
      <c r="L37" s="7">
        <v>44</v>
      </c>
      <c r="M37" s="7">
        <v>7</v>
      </c>
      <c r="N37" s="45">
        <f t="shared" si="6"/>
        <v>358</v>
      </c>
    </row>
    <row r="38" spans="2:16" x14ac:dyDescent="0.25">
      <c r="B38" s="6"/>
      <c r="C38" s="32" t="s">
        <v>552</v>
      </c>
      <c r="D38" s="45">
        <f>SUM(D32:D37)</f>
        <v>61</v>
      </c>
      <c r="E38" s="45" t="s">
        <v>445</v>
      </c>
      <c r="F38" s="45">
        <f t="shared" ref="F38:N38" si="7">SUM(F32:F37)</f>
        <v>294</v>
      </c>
      <c r="G38" s="45">
        <f t="shared" si="7"/>
        <v>47</v>
      </c>
      <c r="H38" s="45">
        <f t="shared" si="7"/>
        <v>1041</v>
      </c>
      <c r="I38" s="45">
        <f t="shared" si="7"/>
        <v>71</v>
      </c>
      <c r="J38" s="45">
        <f t="shared" si="7"/>
        <v>352</v>
      </c>
      <c r="K38" s="45">
        <f t="shared" si="7"/>
        <v>750</v>
      </c>
      <c r="L38" s="45">
        <f t="shared" si="7"/>
        <v>389</v>
      </c>
      <c r="M38" s="45">
        <f t="shared" si="7"/>
        <v>277</v>
      </c>
      <c r="N38" s="45">
        <f t="shared" si="7"/>
        <v>3282</v>
      </c>
    </row>
    <row r="39" spans="2:16" x14ac:dyDescent="0.25">
      <c r="B39" s="6"/>
      <c r="C39" s="32"/>
      <c r="D39" s="45"/>
      <c r="E39" s="45"/>
      <c r="F39" s="45"/>
      <c r="G39" s="45"/>
      <c r="H39" s="45"/>
      <c r="I39" s="45"/>
      <c r="J39" s="45"/>
      <c r="K39" s="45"/>
      <c r="L39" s="45"/>
      <c r="M39" s="45"/>
      <c r="N39" s="45"/>
    </row>
    <row r="40" spans="2:16" x14ac:dyDescent="0.25">
      <c r="B40" s="6" t="s">
        <v>553</v>
      </c>
      <c r="D40" s="45"/>
      <c r="E40" s="45"/>
      <c r="F40" s="45"/>
      <c r="G40" s="45"/>
      <c r="H40" s="45"/>
      <c r="I40" s="45"/>
      <c r="J40" s="45"/>
      <c r="K40" s="45"/>
      <c r="L40" s="45"/>
      <c r="M40" s="45"/>
      <c r="N40" s="45"/>
    </row>
    <row r="41" spans="2:16" s="80" customFormat="1" ht="34.5" customHeight="1" x14ac:dyDescent="0.25">
      <c r="B41" s="262" t="s">
        <v>554</v>
      </c>
      <c r="C41" s="262"/>
      <c r="D41" s="59" t="s">
        <v>519</v>
      </c>
      <c r="E41" s="58" t="s">
        <v>520</v>
      </c>
      <c r="F41" s="58" t="s">
        <v>521</v>
      </c>
      <c r="G41" s="58" t="s">
        <v>522</v>
      </c>
      <c r="H41" s="58" t="s">
        <v>523</v>
      </c>
      <c r="I41" s="79" t="s">
        <v>524</v>
      </c>
      <c r="J41" s="58" t="s">
        <v>525</v>
      </c>
      <c r="K41" s="58" t="s">
        <v>526</v>
      </c>
      <c r="L41" s="58" t="s">
        <v>527</v>
      </c>
      <c r="M41" s="58" t="s">
        <v>528</v>
      </c>
      <c r="N41" s="58">
        <v>2022</v>
      </c>
    </row>
    <row r="42" spans="2:16" s="80" customFormat="1" ht="30" x14ac:dyDescent="0.25">
      <c r="B42" s="26"/>
      <c r="C42" s="106" t="s">
        <v>555</v>
      </c>
      <c r="D42" s="190">
        <v>0</v>
      </c>
      <c r="E42" s="190">
        <v>0</v>
      </c>
      <c r="F42" s="190">
        <v>0</v>
      </c>
      <c r="G42" s="190">
        <v>0</v>
      </c>
      <c r="H42" s="53">
        <v>0.77</v>
      </c>
      <c r="I42" s="53">
        <v>0.94</v>
      </c>
      <c r="J42" s="53">
        <v>1</v>
      </c>
      <c r="K42" s="53">
        <v>1</v>
      </c>
      <c r="L42" s="53">
        <v>1</v>
      </c>
      <c r="M42" s="53">
        <v>1</v>
      </c>
      <c r="N42" s="99">
        <v>0.77</v>
      </c>
    </row>
    <row r="43" spans="2:16" s="80" customFormat="1" ht="30" x14ac:dyDescent="0.25">
      <c r="B43" s="26"/>
      <c r="C43" s="106" t="s">
        <v>556</v>
      </c>
      <c r="D43" s="190">
        <v>0</v>
      </c>
      <c r="E43" s="190" t="s">
        <v>445</v>
      </c>
      <c r="F43" s="190" t="s">
        <v>445</v>
      </c>
      <c r="G43" s="190" t="s">
        <v>445</v>
      </c>
      <c r="H43" s="53">
        <v>0.82</v>
      </c>
      <c r="I43" s="53">
        <v>1</v>
      </c>
      <c r="J43" s="53">
        <v>1</v>
      </c>
      <c r="K43" s="53">
        <v>1</v>
      </c>
      <c r="L43" s="53">
        <v>1</v>
      </c>
      <c r="M43" s="53">
        <v>1</v>
      </c>
      <c r="N43" s="99">
        <v>0.81</v>
      </c>
    </row>
    <row r="44" spans="2:16" x14ac:dyDescent="0.25">
      <c r="B44" s="48"/>
    </row>
    <row r="45" spans="2:16" x14ac:dyDescent="0.25">
      <c r="B45" s="32" t="s">
        <v>23</v>
      </c>
      <c r="C45" s="39"/>
      <c r="D45" s="1"/>
      <c r="E45" s="1"/>
      <c r="F45" s="9"/>
      <c r="G45" s="9"/>
      <c r="H45" s="9"/>
      <c r="I45" s="9"/>
      <c r="J45" s="9"/>
      <c r="K45" s="9"/>
      <c r="L45" s="9"/>
      <c r="M45" s="9"/>
      <c r="N45" s="9"/>
      <c r="O45" s="1"/>
      <c r="P45" s="1"/>
    </row>
    <row r="46" spans="2:16" s="80" customFormat="1" ht="29.25" customHeight="1" x14ac:dyDescent="0.25">
      <c r="B46" s="77" t="s">
        <v>22</v>
      </c>
      <c r="C46" s="78"/>
      <c r="D46" s="59" t="s">
        <v>519</v>
      </c>
      <c r="E46" s="58" t="s">
        <v>520</v>
      </c>
      <c r="F46" s="58" t="s">
        <v>521</v>
      </c>
      <c r="G46" s="58" t="s">
        <v>522</v>
      </c>
      <c r="H46" s="58" t="s">
        <v>523</v>
      </c>
      <c r="I46" s="79" t="s">
        <v>524</v>
      </c>
      <c r="J46" s="58" t="s">
        <v>525</v>
      </c>
      <c r="K46" s="58" t="s">
        <v>526</v>
      </c>
      <c r="L46" s="58" t="s">
        <v>527</v>
      </c>
      <c r="M46" s="58" t="s">
        <v>528</v>
      </c>
      <c r="N46" s="58">
        <v>2022</v>
      </c>
      <c r="O46" s="11"/>
      <c r="P46" s="11"/>
    </row>
    <row r="47" spans="2:16" ht="30" x14ac:dyDescent="0.25">
      <c r="B47" s="6"/>
      <c r="C47" s="82" t="s">
        <v>557</v>
      </c>
      <c r="D47" s="41">
        <v>0.91</v>
      </c>
      <c r="E47" s="41">
        <v>1</v>
      </c>
      <c r="F47" s="41">
        <v>1</v>
      </c>
      <c r="G47" s="27" t="s">
        <v>558</v>
      </c>
      <c r="H47" s="41">
        <v>0.33</v>
      </c>
      <c r="I47" s="41">
        <v>0.2</v>
      </c>
      <c r="J47" s="27" t="s">
        <v>558</v>
      </c>
      <c r="K47" s="27" t="s">
        <v>558</v>
      </c>
      <c r="L47" s="27" t="s">
        <v>558</v>
      </c>
      <c r="M47" s="27" t="s">
        <v>558</v>
      </c>
      <c r="N47" s="64">
        <v>0.78</v>
      </c>
      <c r="O47" s="1"/>
      <c r="P47" s="1"/>
    </row>
    <row r="48" spans="2:16" ht="15" customHeight="1" x14ac:dyDescent="0.25">
      <c r="B48" s="48" t="s">
        <v>559</v>
      </c>
      <c r="N48" s="1"/>
      <c r="O48" s="1"/>
      <c r="P48" s="1"/>
    </row>
    <row r="49" spans="2:16" ht="15" customHeight="1" x14ac:dyDescent="0.25">
      <c r="B49" s="48" t="s">
        <v>560</v>
      </c>
      <c r="N49" s="1"/>
      <c r="O49" s="1"/>
      <c r="P49" s="1"/>
    </row>
    <row r="50" spans="2:16" ht="15" customHeight="1" x14ac:dyDescent="0.25">
      <c r="B50" s="48" t="s">
        <v>561</v>
      </c>
      <c r="N50" s="1"/>
      <c r="O50" s="1"/>
      <c r="P50" s="1"/>
    </row>
    <row r="51" spans="2:16" ht="15" customHeight="1" x14ac:dyDescent="0.25">
      <c r="B51" s="48"/>
      <c r="N51" s="1"/>
      <c r="O51" s="1"/>
      <c r="P51" s="1"/>
    </row>
    <row r="52" spans="2:16" x14ac:dyDescent="0.25">
      <c r="B52" s="32" t="s">
        <v>562</v>
      </c>
      <c r="C52" s="48"/>
      <c r="N52" s="1"/>
      <c r="O52" s="1"/>
      <c r="P52" s="1"/>
    </row>
    <row r="53" spans="2:16" s="80" customFormat="1" ht="33" customHeight="1" x14ac:dyDescent="0.25">
      <c r="B53" s="261" t="s">
        <v>563</v>
      </c>
      <c r="C53" s="261"/>
      <c r="D53" s="59" t="s">
        <v>519</v>
      </c>
      <c r="E53" s="58" t="s">
        <v>520</v>
      </c>
      <c r="F53" s="58" t="s">
        <v>521</v>
      </c>
      <c r="G53" s="58" t="s">
        <v>522</v>
      </c>
      <c r="H53" s="58" t="s">
        <v>523</v>
      </c>
      <c r="I53" s="79" t="s">
        <v>524</v>
      </c>
      <c r="J53" s="58" t="s">
        <v>525</v>
      </c>
      <c r="K53" s="58" t="s">
        <v>526</v>
      </c>
      <c r="L53" s="58" t="s">
        <v>527</v>
      </c>
      <c r="M53" s="58" t="s">
        <v>528</v>
      </c>
      <c r="N53" s="58">
        <v>2022</v>
      </c>
      <c r="O53" s="11"/>
      <c r="P53" s="11"/>
    </row>
    <row r="54" spans="2:16" ht="15" customHeight="1" x14ac:dyDescent="0.25">
      <c r="C54" t="s">
        <v>564</v>
      </c>
      <c r="D54" s="37">
        <v>0.77</v>
      </c>
      <c r="E54" s="37">
        <v>0.47</v>
      </c>
      <c r="F54" s="37">
        <v>0.89</v>
      </c>
      <c r="G54" s="37">
        <v>0.77</v>
      </c>
      <c r="H54" s="37">
        <v>0.7</v>
      </c>
      <c r="I54" s="37">
        <v>0.44</v>
      </c>
      <c r="J54" s="37">
        <v>0.61</v>
      </c>
      <c r="K54" s="37">
        <v>0.81</v>
      </c>
      <c r="L54" s="37">
        <v>0.76</v>
      </c>
      <c r="M54" s="37">
        <v>0.66</v>
      </c>
      <c r="N54" s="65">
        <v>0.72</v>
      </c>
      <c r="O54" s="1"/>
      <c r="P54" s="1"/>
    </row>
    <row r="55" spans="2:16" ht="15" customHeight="1" x14ac:dyDescent="0.25">
      <c r="B55" s="48" t="s">
        <v>565</v>
      </c>
      <c r="D55" s="37"/>
      <c r="E55" s="37"/>
      <c r="F55" s="37"/>
      <c r="G55" s="37"/>
      <c r="H55" s="37"/>
      <c r="I55" s="37"/>
      <c r="J55" s="37"/>
      <c r="K55" s="37"/>
      <c r="L55" s="37"/>
      <c r="M55" s="37"/>
      <c r="N55" s="37"/>
      <c r="O55" s="1"/>
      <c r="P55" s="1"/>
    </row>
    <row r="56" spans="2:16" ht="15" customHeight="1" x14ac:dyDescent="0.25">
      <c r="B56" s="48" t="s">
        <v>566</v>
      </c>
      <c r="D56" s="37"/>
      <c r="E56" s="37"/>
      <c r="F56" s="37"/>
      <c r="G56" s="37"/>
      <c r="H56" s="37"/>
      <c r="I56" s="37"/>
      <c r="J56" s="37"/>
      <c r="K56" s="37"/>
      <c r="L56" s="37"/>
      <c r="M56" s="37"/>
      <c r="N56" s="37"/>
      <c r="O56" s="1"/>
      <c r="P56" s="1"/>
    </row>
    <row r="57" spans="2:16" ht="15" customHeight="1" x14ac:dyDescent="0.25">
      <c r="B57" s="48" t="s">
        <v>567</v>
      </c>
      <c r="D57" s="37"/>
      <c r="E57" s="37"/>
      <c r="F57" s="37"/>
      <c r="G57" s="37"/>
      <c r="H57" s="37"/>
      <c r="I57" s="37"/>
      <c r="J57" s="37"/>
      <c r="K57" s="37"/>
      <c r="L57" s="37"/>
      <c r="M57" s="37"/>
      <c r="N57" s="37"/>
      <c r="O57" s="1"/>
      <c r="P57" s="1"/>
    </row>
    <row r="58" spans="2:16" ht="15" customHeight="1" x14ac:dyDescent="0.25">
      <c r="B58" s="48" t="s">
        <v>568</v>
      </c>
      <c r="D58" s="37"/>
      <c r="E58" s="37"/>
      <c r="F58" s="37"/>
      <c r="G58" s="37"/>
      <c r="H58" s="37"/>
      <c r="I58" s="37"/>
      <c r="J58" s="37"/>
      <c r="K58" s="37"/>
      <c r="L58" s="37"/>
      <c r="M58" s="37"/>
      <c r="N58" s="37"/>
      <c r="O58" s="1"/>
      <c r="P58" s="1"/>
    </row>
    <row r="59" spans="2:16" ht="15" customHeight="1" x14ac:dyDescent="0.25">
      <c r="B59" s="48" t="s">
        <v>569</v>
      </c>
      <c r="D59" s="37"/>
      <c r="E59" s="37"/>
      <c r="F59" s="37"/>
      <c r="G59" s="37"/>
      <c r="H59" s="37"/>
      <c r="I59" s="37"/>
      <c r="J59" s="37"/>
      <c r="K59" s="37"/>
      <c r="L59" s="37"/>
      <c r="M59" s="37"/>
      <c r="N59" s="37"/>
      <c r="O59" s="1"/>
      <c r="P59" s="1"/>
    </row>
    <row r="60" spans="2:16" ht="15" customHeight="1" x14ac:dyDescent="0.25">
      <c r="B60" s="48" t="s">
        <v>570</v>
      </c>
      <c r="D60" s="37"/>
      <c r="E60" s="37"/>
      <c r="F60" s="37"/>
      <c r="G60" s="37"/>
      <c r="H60" s="37"/>
      <c r="I60" s="37"/>
      <c r="J60" s="37"/>
      <c r="K60" s="37"/>
      <c r="L60" s="37"/>
      <c r="M60" s="37"/>
      <c r="N60" s="37"/>
      <c r="O60" s="1"/>
      <c r="P60" s="1"/>
    </row>
    <row r="61" spans="2:16" ht="15" customHeight="1" x14ac:dyDescent="0.25">
      <c r="B61" s="48" t="s">
        <v>571</v>
      </c>
      <c r="D61" s="37"/>
      <c r="E61" s="37"/>
      <c r="F61" s="37"/>
      <c r="G61" s="37"/>
      <c r="H61" s="37"/>
      <c r="I61" s="37"/>
      <c r="J61" s="37"/>
      <c r="K61" s="37"/>
      <c r="L61" s="37"/>
      <c r="M61" s="37"/>
      <c r="N61" s="37"/>
      <c r="O61" s="1"/>
      <c r="P61" s="1"/>
    </row>
    <row r="62" spans="2:16" ht="15" customHeight="1" x14ac:dyDescent="0.25">
      <c r="B62" s="48" t="s">
        <v>572</v>
      </c>
      <c r="D62" s="37"/>
      <c r="E62" s="37"/>
      <c r="F62" s="37"/>
      <c r="G62" s="37"/>
      <c r="H62" s="37"/>
      <c r="I62" s="37"/>
      <c r="J62" s="37"/>
      <c r="K62" s="37"/>
      <c r="L62" s="37"/>
      <c r="M62" s="37"/>
      <c r="N62" s="37"/>
      <c r="O62" s="1"/>
      <c r="P62" s="1"/>
    </row>
    <row r="63" spans="2:16" ht="15" customHeight="1" x14ac:dyDescent="0.25">
      <c r="B63" s="48" t="s">
        <v>573</v>
      </c>
      <c r="D63" s="37"/>
      <c r="E63" s="37"/>
      <c r="F63" s="37"/>
      <c r="G63" s="37"/>
      <c r="H63" s="37"/>
      <c r="I63" s="37"/>
      <c r="J63" s="37"/>
      <c r="K63" s="37"/>
      <c r="L63" s="37"/>
      <c r="M63" s="37"/>
      <c r="N63" s="37"/>
      <c r="O63" s="1"/>
      <c r="P63" s="1"/>
    </row>
    <row r="64" spans="2:16" ht="15" customHeight="1" x14ac:dyDescent="0.25">
      <c r="B64" s="48" t="s">
        <v>574</v>
      </c>
      <c r="N64" s="1"/>
      <c r="O64" s="1"/>
      <c r="P64" s="1"/>
    </row>
    <row r="65" spans="2:16" ht="15" customHeight="1" x14ac:dyDescent="0.25">
      <c r="B65" s="48" t="s">
        <v>575</v>
      </c>
      <c r="N65" s="1"/>
      <c r="O65" s="1"/>
      <c r="P65" s="1"/>
    </row>
    <row r="66" spans="2:16" ht="15" customHeight="1" x14ac:dyDescent="0.25">
      <c r="B66" s="48"/>
      <c r="N66" s="1"/>
      <c r="O66" s="1"/>
      <c r="P66" s="1"/>
    </row>
    <row r="67" spans="2:16" ht="15" customHeight="1" x14ac:dyDescent="0.25">
      <c r="B67" s="6" t="s">
        <v>576</v>
      </c>
      <c r="N67" s="1"/>
      <c r="O67" s="1"/>
      <c r="P67" s="1"/>
    </row>
    <row r="68" spans="2:16" s="80" customFormat="1" ht="31.5" customHeight="1" x14ac:dyDescent="0.25">
      <c r="B68" s="77" t="s">
        <v>15</v>
      </c>
      <c r="C68" s="90"/>
      <c r="D68" s="58" t="s">
        <v>529</v>
      </c>
      <c r="E68" s="58" t="s">
        <v>530</v>
      </c>
      <c r="F68" s="58" t="s">
        <v>531</v>
      </c>
      <c r="G68" s="58" t="s">
        <v>532</v>
      </c>
      <c r="H68" s="59" t="s">
        <v>577</v>
      </c>
      <c r="I68" s="58" t="s">
        <v>535</v>
      </c>
      <c r="J68" s="58" t="s">
        <v>534</v>
      </c>
      <c r="K68" s="58">
        <v>2022</v>
      </c>
      <c r="L68" s="58">
        <v>2022</v>
      </c>
      <c r="N68" s="11"/>
      <c r="O68" s="11"/>
      <c r="P68" s="11"/>
    </row>
    <row r="69" spans="2:16" s="88" customFormat="1" ht="15" customHeight="1" x14ac:dyDescent="0.25">
      <c r="C69" s="40" t="s">
        <v>578</v>
      </c>
      <c r="D69" s="4">
        <v>2</v>
      </c>
      <c r="E69" s="4">
        <v>6</v>
      </c>
      <c r="F69" s="4">
        <v>13</v>
      </c>
      <c r="G69" s="4">
        <v>16</v>
      </c>
      <c r="H69" s="4">
        <v>276</v>
      </c>
      <c r="I69" s="4">
        <v>6</v>
      </c>
      <c r="J69" s="4">
        <v>130</v>
      </c>
      <c r="K69" s="194">
        <f>SUM(D69:J69)</f>
        <v>449</v>
      </c>
      <c r="L69" s="89">
        <v>0.14000000000000001</v>
      </c>
      <c r="M69" s="223"/>
    </row>
    <row r="70" spans="2:16" ht="15" customHeight="1" x14ac:dyDescent="0.25">
      <c r="C70" s="40" t="s">
        <v>579</v>
      </c>
      <c r="D70" s="4">
        <v>6</v>
      </c>
      <c r="E70" s="4">
        <v>27</v>
      </c>
      <c r="F70" s="4">
        <v>73</v>
      </c>
      <c r="G70" s="4">
        <v>82</v>
      </c>
      <c r="H70" s="4">
        <v>1172</v>
      </c>
      <c r="I70" s="4">
        <v>183</v>
      </c>
      <c r="J70" s="4">
        <v>1290</v>
      </c>
      <c r="K70" s="27">
        <f>SUM(D70:J70)</f>
        <v>2833</v>
      </c>
      <c r="L70" s="64">
        <v>0.86</v>
      </c>
      <c r="M70" s="224"/>
      <c r="N70" s="1"/>
      <c r="O70" s="1"/>
      <c r="P70" s="1"/>
    </row>
    <row r="71" spans="2:16" ht="15" customHeight="1" x14ac:dyDescent="0.25">
      <c r="C71" s="42" t="s">
        <v>536</v>
      </c>
      <c r="D71" s="9">
        <v>8</v>
      </c>
      <c r="E71" s="9">
        <f>SUM(E69:E70)</f>
        <v>33</v>
      </c>
      <c r="F71" s="9">
        <f t="shared" ref="F71:J71" si="8">SUM(F69:F70)</f>
        <v>86</v>
      </c>
      <c r="G71" s="9">
        <f t="shared" si="8"/>
        <v>98</v>
      </c>
      <c r="H71" s="9">
        <f t="shared" si="8"/>
        <v>1448</v>
      </c>
      <c r="I71" s="9">
        <f t="shared" si="8"/>
        <v>189</v>
      </c>
      <c r="J71" s="9">
        <f t="shared" si="8"/>
        <v>1420</v>
      </c>
      <c r="K71" s="9">
        <f>SUM(K69:K70)</f>
        <v>3282</v>
      </c>
      <c r="L71" s="65">
        <v>1</v>
      </c>
      <c r="M71" s="224"/>
      <c r="N71" s="1"/>
      <c r="O71" s="1"/>
      <c r="P71" s="1"/>
    </row>
    <row r="72" spans="2:16" ht="15" customHeight="1" x14ac:dyDescent="0.25">
      <c r="B72" s="48"/>
      <c r="D72" s="51"/>
      <c r="E72" s="51"/>
      <c r="F72" s="51"/>
      <c r="G72" s="51"/>
      <c r="H72" s="51"/>
      <c r="I72" s="51"/>
      <c r="J72" s="51"/>
      <c r="K72" s="51"/>
      <c r="N72" s="1"/>
      <c r="O72" s="1"/>
      <c r="P72" s="1"/>
    </row>
    <row r="73" spans="2:16" ht="15" customHeight="1" x14ac:dyDescent="0.25">
      <c r="B73" s="32" t="s">
        <v>580</v>
      </c>
      <c r="N73" s="1"/>
      <c r="O73" s="1"/>
      <c r="P73" s="1"/>
    </row>
    <row r="74" spans="2:16" ht="32.25" customHeight="1" x14ac:dyDescent="0.25">
      <c r="B74" s="77" t="s">
        <v>58</v>
      </c>
      <c r="C74" s="95"/>
      <c r="D74" s="58" t="s">
        <v>529</v>
      </c>
      <c r="E74" s="58" t="s">
        <v>530</v>
      </c>
      <c r="F74" s="58" t="s">
        <v>531</v>
      </c>
      <c r="G74" s="58" t="s">
        <v>532</v>
      </c>
      <c r="H74" s="59" t="s">
        <v>577</v>
      </c>
      <c r="I74" s="58" t="s">
        <v>535</v>
      </c>
      <c r="J74" s="58" t="s">
        <v>534</v>
      </c>
      <c r="K74" s="58">
        <v>2022</v>
      </c>
      <c r="N74" s="1"/>
      <c r="O74" s="1"/>
      <c r="P74" s="1"/>
    </row>
    <row r="75" spans="2:16" ht="15" customHeight="1" x14ac:dyDescent="0.25">
      <c r="C75" s="86" t="s">
        <v>581</v>
      </c>
      <c r="D75" s="37">
        <v>0</v>
      </c>
      <c r="E75" s="37">
        <v>0</v>
      </c>
      <c r="F75" s="37">
        <v>0</v>
      </c>
      <c r="G75" s="37">
        <v>0.06</v>
      </c>
      <c r="H75" s="37">
        <v>0.32</v>
      </c>
      <c r="I75" s="37">
        <v>0</v>
      </c>
      <c r="J75" s="37">
        <v>0.08</v>
      </c>
      <c r="K75" s="64">
        <v>0.22</v>
      </c>
      <c r="N75" s="1"/>
      <c r="O75" s="1"/>
      <c r="P75" s="1"/>
    </row>
    <row r="76" spans="2:16" ht="15" customHeight="1" x14ac:dyDescent="0.25">
      <c r="C76" s="86" t="s">
        <v>582</v>
      </c>
      <c r="D76" s="37">
        <v>0.5</v>
      </c>
      <c r="E76" s="37">
        <v>0.67</v>
      </c>
      <c r="F76" s="37">
        <v>0.87</v>
      </c>
      <c r="G76" s="37">
        <v>0.88</v>
      </c>
      <c r="H76" s="37">
        <v>0.63</v>
      </c>
      <c r="I76" s="37">
        <v>1</v>
      </c>
      <c r="J76" s="37">
        <v>0.75</v>
      </c>
      <c r="K76" s="64">
        <v>0.68</v>
      </c>
      <c r="N76" s="1"/>
      <c r="O76" s="1"/>
      <c r="P76" s="1"/>
    </row>
    <row r="77" spans="2:16" ht="15" customHeight="1" x14ac:dyDescent="0.25">
      <c r="C77" s="86" t="s">
        <v>583</v>
      </c>
      <c r="D77" s="37">
        <v>0.5</v>
      </c>
      <c r="E77" s="37">
        <v>0.33</v>
      </c>
      <c r="F77" s="37">
        <v>0.13</v>
      </c>
      <c r="G77" s="37">
        <v>0.06</v>
      </c>
      <c r="H77" s="37">
        <v>0.06</v>
      </c>
      <c r="I77" s="37">
        <v>0</v>
      </c>
      <c r="J77" s="37">
        <v>0.17</v>
      </c>
      <c r="K77" s="64">
        <v>0.1</v>
      </c>
      <c r="N77" s="1"/>
      <c r="O77" s="1"/>
      <c r="P77" s="1"/>
    </row>
    <row r="78" spans="2:16" s="32" customFormat="1" ht="15" customHeight="1" x14ac:dyDescent="0.25">
      <c r="C78" s="227" t="s">
        <v>856</v>
      </c>
      <c r="D78" s="65">
        <v>1</v>
      </c>
      <c r="E78" s="65">
        <v>1</v>
      </c>
      <c r="F78" s="65">
        <v>1</v>
      </c>
      <c r="G78" s="65">
        <v>1</v>
      </c>
      <c r="H78" s="65">
        <v>1</v>
      </c>
      <c r="I78" s="65">
        <v>1</v>
      </c>
      <c r="J78" s="65">
        <v>1</v>
      </c>
      <c r="K78" s="65">
        <v>1</v>
      </c>
      <c r="N78" s="6"/>
      <c r="O78" s="6"/>
      <c r="P78" s="6"/>
    </row>
    <row r="79" spans="2:16" ht="15" customHeight="1" x14ac:dyDescent="0.25">
      <c r="C79" s="86" t="s">
        <v>584</v>
      </c>
      <c r="D79" s="37">
        <v>0</v>
      </c>
      <c r="E79" s="37">
        <v>0</v>
      </c>
      <c r="F79" s="37">
        <v>0</v>
      </c>
      <c r="G79" s="37">
        <v>0.02</v>
      </c>
      <c r="H79" s="37">
        <v>0.2</v>
      </c>
      <c r="I79" s="37">
        <v>0.02</v>
      </c>
      <c r="J79" s="37">
        <v>0.2</v>
      </c>
      <c r="K79" s="64">
        <v>0.18</v>
      </c>
      <c r="N79" s="1"/>
      <c r="O79" s="1"/>
      <c r="P79" s="1"/>
    </row>
    <row r="80" spans="2:16" ht="15" customHeight="1" x14ac:dyDescent="0.25">
      <c r="C80" s="86" t="s">
        <v>585</v>
      </c>
      <c r="D80" s="37">
        <v>0.83</v>
      </c>
      <c r="E80" s="37">
        <v>0.5</v>
      </c>
      <c r="F80" s="37">
        <v>0.69</v>
      </c>
      <c r="G80" s="37">
        <v>0.78</v>
      </c>
      <c r="H80" s="37">
        <v>0.69</v>
      </c>
      <c r="I80" s="37">
        <v>0.83</v>
      </c>
      <c r="J80" s="37">
        <v>0.69</v>
      </c>
      <c r="K80" s="64">
        <v>0.7</v>
      </c>
      <c r="N80" s="1"/>
      <c r="O80" s="1"/>
      <c r="P80" s="1"/>
    </row>
    <row r="81" spans="2:16" ht="15" customHeight="1" x14ac:dyDescent="0.25">
      <c r="C81" s="86" t="s">
        <v>586</v>
      </c>
      <c r="D81" s="37">
        <v>0.17</v>
      </c>
      <c r="E81" s="37">
        <v>0.5</v>
      </c>
      <c r="F81" s="37">
        <v>0.31</v>
      </c>
      <c r="G81" s="37">
        <v>0.2</v>
      </c>
      <c r="H81" s="37">
        <v>0.11</v>
      </c>
      <c r="I81" s="37">
        <v>0.14000000000000001</v>
      </c>
      <c r="J81" s="37">
        <v>0.12</v>
      </c>
      <c r="K81" s="64">
        <v>0.12</v>
      </c>
      <c r="N81" s="1"/>
      <c r="O81" s="1"/>
      <c r="P81" s="1"/>
    </row>
    <row r="82" spans="2:16" ht="15" customHeight="1" x14ac:dyDescent="0.25">
      <c r="C82" s="227" t="s">
        <v>857</v>
      </c>
      <c r="D82" s="65">
        <v>1</v>
      </c>
      <c r="E82" s="65">
        <v>1</v>
      </c>
      <c r="F82" s="65">
        <v>1</v>
      </c>
      <c r="G82" s="65">
        <v>1</v>
      </c>
      <c r="H82" s="65">
        <v>1</v>
      </c>
      <c r="I82" s="65">
        <v>1</v>
      </c>
      <c r="J82" s="65">
        <v>1</v>
      </c>
      <c r="K82" s="65">
        <v>1</v>
      </c>
      <c r="N82" s="1"/>
      <c r="O82" s="1"/>
      <c r="P82" s="1"/>
    </row>
    <row r="83" spans="2:16" ht="15" customHeight="1" x14ac:dyDescent="0.25">
      <c r="C83" s="86"/>
      <c r="D83" s="37"/>
      <c r="E83" s="37"/>
      <c r="F83" s="37"/>
      <c r="G83" s="37"/>
      <c r="H83" s="37"/>
      <c r="I83" s="37"/>
      <c r="J83" s="37"/>
      <c r="K83" s="64"/>
      <c r="N83" s="1"/>
      <c r="O83" s="1"/>
      <c r="P83" s="1"/>
    </row>
    <row r="84" spans="2:16" ht="15" customHeight="1" x14ac:dyDescent="0.25">
      <c r="B84" s="32" t="s">
        <v>587</v>
      </c>
      <c r="C84" s="40"/>
      <c r="D84" s="37"/>
      <c r="E84" s="37"/>
      <c r="F84" s="37"/>
      <c r="G84" s="37"/>
      <c r="H84" s="37"/>
      <c r="I84" s="37"/>
      <c r="J84" s="37"/>
      <c r="K84" s="64"/>
      <c r="N84" s="1"/>
      <c r="O84" s="1"/>
      <c r="P84" s="1"/>
    </row>
    <row r="85" spans="2:16" ht="30" customHeight="1" x14ac:dyDescent="0.25">
      <c r="B85" s="77" t="s">
        <v>58</v>
      </c>
      <c r="C85" s="92"/>
      <c r="D85" s="93" t="s">
        <v>588</v>
      </c>
      <c r="E85" s="94" t="s">
        <v>589</v>
      </c>
      <c r="F85" s="93" t="s">
        <v>590</v>
      </c>
      <c r="G85" s="58">
        <v>2022</v>
      </c>
      <c r="H85" s="37"/>
      <c r="I85" s="37"/>
      <c r="J85" s="37"/>
      <c r="K85" s="64"/>
      <c r="N85" s="1"/>
      <c r="O85" s="1"/>
      <c r="P85" s="1"/>
    </row>
    <row r="86" spans="2:16" ht="15" customHeight="1" x14ac:dyDescent="0.25">
      <c r="C86" s="40" t="s">
        <v>591</v>
      </c>
      <c r="D86" s="37">
        <v>0</v>
      </c>
      <c r="E86" s="37">
        <v>0</v>
      </c>
      <c r="F86" s="37">
        <v>0.22</v>
      </c>
      <c r="G86" s="65">
        <v>0.22</v>
      </c>
      <c r="H86" s="37"/>
      <c r="I86" s="37"/>
      <c r="J86" s="37"/>
      <c r="K86" s="64"/>
      <c r="N86" s="1"/>
      <c r="O86" s="1"/>
      <c r="P86" s="1"/>
    </row>
    <row r="87" spans="2:16" ht="15" customHeight="1" x14ac:dyDescent="0.25">
      <c r="C87" s="40" t="s">
        <v>592</v>
      </c>
      <c r="D87" s="37">
        <v>0</v>
      </c>
      <c r="E87" s="37">
        <v>0.11</v>
      </c>
      <c r="F87" s="37">
        <v>0.67</v>
      </c>
      <c r="G87" s="65">
        <v>0.78</v>
      </c>
      <c r="H87" s="37"/>
      <c r="I87" s="37"/>
      <c r="J87" s="37"/>
      <c r="K87" s="64"/>
      <c r="N87" s="1"/>
      <c r="O87" s="1"/>
      <c r="P87" s="1"/>
    </row>
    <row r="88" spans="2:16" ht="15" customHeight="1" x14ac:dyDescent="0.25">
      <c r="B88" s="105"/>
      <c r="C88" s="40"/>
      <c r="D88" s="37"/>
      <c r="E88" s="37"/>
      <c r="F88" s="37"/>
      <c r="G88" s="37"/>
      <c r="H88" s="37"/>
      <c r="I88" s="37"/>
      <c r="J88" s="37"/>
      <c r="K88" s="64"/>
      <c r="N88" s="1"/>
      <c r="O88" s="1"/>
      <c r="P88" s="1"/>
    </row>
    <row r="89" spans="2:16" ht="15" customHeight="1" x14ac:dyDescent="0.25">
      <c r="B89" s="32" t="s">
        <v>593</v>
      </c>
      <c r="C89" s="40"/>
      <c r="D89" s="37"/>
      <c r="E89" s="37"/>
      <c r="F89" s="37"/>
      <c r="G89" s="37"/>
      <c r="H89" s="37"/>
      <c r="I89" s="37"/>
      <c r="J89" s="37"/>
      <c r="K89" s="64"/>
      <c r="N89" s="1"/>
      <c r="O89" s="1"/>
      <c r="P89" s="1"/>
    </row>
    <row r="90" spans="2:16" s="80" customFormat="1" ht="30" customHeight="1" x14ac:dyDescent="0.25">
      <c r="B90" s="77" t="s">
        <v>50</v>
      </c>
      <c r="C90" s="92"/>
      <c r="D90" s="93" t="s">
        <v>588</v>
      </c>
      <c r="E90" s="94" t="s">
        <v>589</v>
      </c>
      <c r="F90" s="93" t="s">
        <v>590</v>
      </c>
      <c r="G90" s="58">
        <v>2022</v>
      </c>
      <c r="H90" s="53"/>
      <c r="I90" s="53"/>
      <c r="J90" s="53"/>
      <c r="K90" s="99"/>
      <c r="N90" s="11"/>
      <c r="O90" s="11"/>
      <c r="P90" s="11"/>
    </row>
    <row r="91" spans="2:16" ht="15" customHeight="1" x14ac:dyDescent="0.25">
      <c r="C91" s="40" t="s">
        <v>594</v>
      </c>
      <c r="D91" s="4">
        <v>38</v>
      </c>
      <c r="E91" s="4">
        <v>49</v>
      </c>
      <c r="F91" s="4">
        <v>5</v>
      </c>
      <c r="G91" s="97">
        <f>SUM(D91:F91)</f>
        <v>92</v>
      </c>
      <c r="H91" s="37"/>
      <c r="I91" s="37"/>
      <c r="J91" s="37"/>
      <c r="K91" s="64"/>
      <c r="N91" s="1"/>
      <c r="O91" s="1"/>
      <c r="P91" s="1"/>
    </row>
    <row r="92" spans="2:16" ht="15" customHeight="1" x14ac:dyDescent="0.25">
      <c r="C92" s="88" t="s">
        <v>595</v>
      </c>
      <c r="D92" s="4">
        <v>120</v>
      </c>
      <c r="E92" s="4">
        <v>241</v>
      </c>
      <c r="F92" s="4">
        <v>30</v>
      </c>
      <c r="G92" s="97">
        <f>SUM(D92:F92)</f>
        <v>391</v>
      </c>
      <c r="H92" s="37"/>
      <c r="I92" s="37"/>
      <c r="J92" s="37"/>
      <c r="K92" s="64"/>
      <c r="N92" s="1"/>
      <c r="O92" s="1"/>
      <c r="P92" s="1"/>
    </row>
    <row r="93" spans="2:16" ht="15" customHeight="1" x14ac:dyDescent="0.25">
      <c r="C93" s="40" t="s">
        <v>596</v>
      </c>
      <c r="D93" s="37">
        <v>0.01</v>
      </c>
      <c r="E93" s="37">
        <v>0.02</v>
      </c>
      <c r="F93" s="37">
        <v>0</v>
      </c>
      <c r="G93" s="65">
        <v>0.03</v>
      </c>
      <c r="H93" s="37"/>
      <c r="I93" s="37"/>
      <c r="J93" s="37"/>
      <c r="K93" s="64"/>
      <c r="N93" s="1"/>
      <c r="O93" s="1"/>
      <c r="P93" s="1"/>
    </row>
    <row r="94" spans="2:16" ht="15" customHeight="1" x14ac:dyDescent="0.25">
      <c r="B94" s="105"/>
      <c r="C94" s="40" t="s">
        <v>597</v>
      </c>
      <c r="D94" s="37">
        <v>0.04</v>
      </c>
      <c r="E94" s="37">
        <v>7.0000000000000007E-2</v>
      </c>
      <c r="F94" s="37">
        <v>0.01</v>
      </c>
      <c r="G94" s="65">
        <v>0.12</v>
      </c>
      <c r="H94" s="37"/>
      <c r="I94" s="37"/>
      <c r="J94" s="37"/>
      <c r="K94" s="64"/>
      <c r="N94" s="1"/>
      <c r="O94" s="1"/>
      <c r="P94" s="1"/>
    </row>
    <row r="95" spans="2:16" ht="37.5" customHeight="1" x14ac:dyDescent="0.25">
      <c r="B95" s="258" t="s">
        <v>598</v>
      </c>
      <c r="C95" s="258"/>
      <c r="D95" s="258"/>
      <c r="E95" s="258"/>
      <c r="F95" s="37"/>
      <c r="G95" s="65"/>
      <c r="H95" s="37"/>
      <c r="I95" s="37"/>
      <c r="J95" s="37"/>
      <c r="K95" s="64"/>
      <c r="N95" s="1"/>
      <c r="O95" s="1"/>
      <c r="P95" s="1"/>
    </row>
    <row r="96" spans="2:16" ht="15" customHeight="1" x14ac:dyDescent="0.25">
      <c r="B96" s="105"/>
      <c r="C96" s="40"/>
      <c r="D96" s="37"/>
      <c r="E96" s="37"/>
      <c r="F96" s="37"/>
      <c r="G96" s="65"/>
      <c r="H96" s="37"/>
      <c r="I96" s="37"/>
      <c r="J96" s="37"/>
      <c r="K96" s="64"/>
      <c r="N96" s="1"/>
      <c r="O96" s="1"/>
      <c r="P96" s="1"/>
    </row>
    <row r="97" spans="2:16" ht="15" customHeight="1" x14ac:dyDescent="0.25">
      <c r="B97" s="32" t="s">
        <v>599</v>
      </c>
      <c r="C97" s="40"/>
      <c r="D97" s="37"/>
      <c r="E97" s="37"/>
      <c r="F97" s="37"/>
      <c r="G97" s="103"/>
      <c r="H97" s="37"/>
      <c r="I97" s="37"/>
      <c r="J97" s="37"/>
      <c r="K97" s="64"/>
      <c r="N97" s="1"/>
      <c r="O97" s="1"/>
      <c r="P97" s="1"/>
    </row>
    <row r="98" spans="2:16" ht="29.25" customHeight="1" x14ac:dyDescent="0.25">
      <c r="B98" s="77" t="s">
        <v>50</v>
      </c>
      <c r="C98" s="92"/>
      <c r="D98" s="93" t="s">
        <v>588</v>
      </c>
      <c r="E98" s="94" t="s">
        <v>589</v>
      </c>
      <c r="F98" s="93" t="s">
        <v>590</v>
      </c>
      <c r="G98" s="58">
        <v>2022</v>
      </c>
      <c r="H98" s="37"/>
      <c r="I98" s="37"/>
      <c r="J98" s="37"/>
      <c r="K98" s="64"/>
      <c r="N98" s="1"/>
      <c r="O98" s="1"/>
      <c r="P98" s="1"/>
    </row>
    <row r="99" spans="2:16" ht="15" customHeight="1" x14ac:dyDescent="0.25">
      <c r="B99" s="36"/>
      <c r="C99" s="40" t="s">
        <v>600</v>
      </c>
      <c r="D99" s="4">
        <v>37</v>
      </c>
      <c r="E99" s="4">
        <v>70</v>
      </c>
      <c r="F99" s="4">
        <v>10</v>
      </c>
      <c r="G99" s="97">
        <f>SUM(D99:F99)</f>
        <v>117</v>
      </c>
      <c r="H99" s="37"/>
      <c r="I99" s="37"/>
      <c r="J99" s="37"/>
      <c r="K99" s="64"/>
      <c r="N99" s="1"/>
      <c r="O99" s="1"/>
      <c r="P99" s="1"/>
    </row>
    <row r="100" spans="2:16" ht="15" customHeight="1" x14ac:dyDescent="0.25">
      <c r="B100" s="36"/>
      <c r="C100" s="88" t="s">
        <v>601</v>
      </c>
      <c r="D100" s="4">
        <v>73</v>
      </c>
      <c r="E100" s="4">
        <v>283</v>
      </c>
      <c r="F100" s="4">
        <v>67</v>
      </c>
      <c r="G100" s="97">
        <f>SUM(D100:F100)</f>
        <v>423</v>
      </c>
      <c r="H100" s="37"/>
      <c r="I100" s="37"/>
      <c r="J100" s="37"/>
      <c r="K100" s="64"/>
      <c r="N100" s="1"/>
      <c r="O100" s="1"/>
      <c r="P100" s="1"/>
    </row>
    <row r="101" spans="2:16" ht="15" customHeight="1" x14ac:dyDescent="0.25">
      <c r="B101" s="36"/>
      <c r="C101" s="40" t="s">
        <v>602</v>
      </c>
      <c r="D101" s="37">
        <v>1.0999999999999999E-2</v>
      </c>
      <c r="E101" s="37">
        <v>2.1000000000000001E-2</v>
      </c>
      <c r="F101" s="37">
        <v>3.0000000000000001E-3</v>
      </c>
      <c r="G101" s="103">
        <f>SUM(D101:F101)</f>
        <v>3.5000000000000003E-2</v>
      </c>
      <c r="H101" s="37"/>
      <c r="I101" s="37"/>
      <c r="J101" s="37"/>
      <c r="K101" s="64"/>
      <c r="N101" s="1"/>
      <c r="O101" s="1"/>
      <c r="P101" s="1"/>
    </row>
    <row r="102" spans="2:16" ht="15" customHeight="1" x14ac:dyDescent="0.25">
      <c r="B102" s="36"/>
      <c r="C102" s="40" t="s">
        <v>603</v>
      </c>
      <c r="D102" s="37">
        <v>0.02</v>
      </c>
      <c r="E102" s="37">
        <v>0.09</v>
      </c>
      <c r="F102" s="37">
        <v>0.02</v>
      </c>
      <c r="G102" s="103">
        <f>SUM(D102:F102)</f>
        <v>0.13</v>
      </c>
      <c r="H102" s="37"/>
      <c r="I102" s="37"/>
      <c r="J102" s="37"/>
      <c r="K102" s="64"/>
      <c r="N102" s="1"/>
      <c r="O102" s="1"/>
      <c r="P102" s="1"/>
    </row>
    <row r="103" spans="2:16" ht="15" customHeight="1" x14ac:dyDescent="0.25">
      <c r="B103" s="48" t="s">
        <v>604</v>
      </c>
      <c r="C103" s="88"/>
      <c r="D103" s="4"/>
      <c r="E103" s="4"/>
      <c r="F103" s="4"/>
      <c r="G103" s="97"/>
      <c r="H103" s="37"/>
      <c r="I103" s="37"/>
      <c r="J103" s="37"/>
      <c r="K103" s="64"/>
      <c r="N103" s="1"/>
      <c r="O103" s="1"/>
      <c r="P103" s="1"/>
    </row>
    <row r="104" spans="2:16" ht="41.25" customHeight="1" x14ac:dyDescent="0.25">
      <c r="B104" s="259" t="s">
        <v>605</v>
      </c>
      <c r="C104" s="259"/>
      <c r="D104" s="259"/>
      <c r="E104" s="259"/>
      <c r="F104" s="4"/>
      <c r="G104" s="97"/>
      <c r="H104" s="37"/>
      <c r="I104" s="37"/>
      <c r="J104" s="37"/>
      <c r="K104" s="64"/>
      <c r="N104" s="1"/>
      <c r="O104" s="1"/>
      <c r="P104" s="1"/>
    </row>
    <row r="105" spans="2:16" ht="15" customHeight="1" x14ac:dyDescent="0.25">
      <c r="B105" s="105"/>
      <c r="C105" s="40"/>
      <c r="D105" s="37"/>
      <c r="E105" s="37"/>
      <c r="F105" s="37"/>
      <c r="G105" s="37"/>
      <c r="H105" s="37"/>
      <c r="I105" s="37"/>
      <c r="J105" s="37"/>
      <c r="K105" s="64"/>
      <c r="N105" s="1"/>
      <c r="O105" s="1"/>
      <c r="P105" s="1"/>
    </row>
    <row r="106" spans="2:16" s="88" customFormat="1" ht="15" customHeight="1" x14ac:dyDescent="0.25">
      <c r="B106" s="32" t="s">
        <v>606</v>
      </c>
      <c r="D106" s="53"/>
      <c r="E106" s="53"/>
      <c r="F106" s="104"/>
      <c r="G106" s="37"/>
      <c r="H106" s="37"/>
      <c r="I106" s="96"/>
      <c r="J106" s="96"/>
      <c r="K106" s="89"/>
    </row>
    <row r="107" spans="2:16" s="88" customFormat="1" ht="15" customHeight="1" x14ac:dyDescent="0.25">
      <c r="B107" s="24" t="s">
        <v>50</v>
      </c>
      <c r="C107" s="100"/>
      <c r="D107" s="93" t="s">
        <v>607</v>
      </c>
      <c r="E107" s="93" t="s">
        <v>608</v>
      </c>
      <c r="F107" s="93" t="s">
        <v>609</v>
      </c>
      <c r="G107" s="91" t="s">
        <v>610</v>
      </c>
      <c r="H107" s="58">
        <v>2022</v>
      </c>
      <c r="I107" s="96"/>
      <c r="J107" s="96"/>
      <c r="K107" s="89"/>
    </row>
    <row r="108" spans="2:16" s="88" customFormat="1" ht="15" customHeight="1" x14ac:dyDescent="0.25">
      <c r="B108" s="35"/>
      <c r="C108" s="40" t="s">
        <v>594</v>
      </c>
      <c r="D108" s="4">
        <v>9</v>
      </c>
      <c r="E108" s="4">
        <v>1</v>
      </c>
      <c r="F108" s="4">
        <v>11</v>
      </c>
      <c r="G108" s="4">
        <v>71</v>
      </c>
      <c r="H108" s="67">
        <f>SUM(D108:G108)</f>
        <v>92</v>
      </c>
      <c r="I108" s="96"/>
      <c r="J108" s="96"/>
      <c r="K108" s="89"/>
    </row>
    <row r="109" spans="2:16" s="61" customFormat="1" ht="15.75" customHeight="1" x14ac:dyDescent="0.25">
      <c r="B109" s="35"/>
      <c r="C109" s="88" t="s">
        <v>595</v>
      </c>
      <c r="D109" s="4">
        <v>6</v>
      </c>
      <c r="E109" s="4">
        <v>32</v>
      </c>
      <c r="F109" s="4">
        <v>99</v>
      </c>
      <c r="G109" s="4">
        <v>254</v>
      </c>
      <c r="H109" s="67">
        <f>SUM(D109:G109)</f>
        <v>391</v>
      </c>
      <c r="I109" s="101"/>
      <c r="J109" s="101"/>
      <c r="K109" s="102"/>
    </row>
    <row r="110" spans="2:16" s="88" customFormat="1" ht="15" customHeight="1" x14ac:dyDescent="0.25">
      <c r="C110" s="88" t="s">
        <v>596</v>
      </c>
      <c r="D110" s="53">
        <v>0.13</v>
      </c>
      <c r="E110" s="53">
        <v>0</v>
      </c>
      <c r="F110" s="53">
        <v>0.01</v>
      </c>
      <c r="G110" s="53">
        <v>0.04</v>
      </c>
      <c r="H110" s="65">
        <f>H108/3283</f>
        <v>2.8023149558330795E-2</v>
      </c>
      <c r="I110" s="96"/>
      <c r="J110" s="96"/>
      <c r="K110" s="89"/>
    </row>
    <row r="111" spans="2:16" s="88" customFormat="1" ht="15" customHeight="1" x14ac:dyDescent="0.25">
      <c r="C111" s="88" t="s">
        <v>597</v>
      </c>
      <c r="D111" s="53">
        <v>0.09</v>
      </c>
      <c r="E111" s="53">
        <v>0.09</v>
      </c>
      <c r="F111" s="53">
        <v>0.09</v>
      </c>
      <c r="G111" s="53">
        <v>0.14000000000000001</v>
      </c>
      <c r="H111" s="65">
        <f>H109/3283</f>
        <v>0.11909838562290588</v>
      </c>
      <c r="I111" s="96"/>
      <c r="J111" s="96"/>
      <c r="K111" s="89"/>
    </row>
    <row r="112" spans="2:16" s="88" customFormat="1" ht="15" customHeight="1" x14ac:dyDescent="0.25">
      <c r="B112" s="87" t="s">
        <v>611</v>
      </c>
      <c r="D112" s="53"/>
      <c r="E112" s="53"/>
      <c r="F112" s="53"/>
      <c r="G112" s="53"/>
      <c r="H112" s="65"/>
      <c r="I112" s="96"/>
      <c r="J112" s="96"/>
      <c r="K112" s="89"/>
    </row>
    <row r="113" spans="2:16" s="88" customFormat="1" ht="15" customHeight="1" x14ac:dyDescent="0.25">
      <c r="H113" s="96"/>
      <c r="I113" s="96"/>
      <c r="J113" s="96"/>
      <c r="K113" s="89"/>
    </row>
    <row r="114" spans="2:16" s="88" customFormat="1" ht="15" customHeight="1" x14ac:dyDescent="0.25">
      <c r="B114" s="32" t="s">
        <v>612</v>
      </c>
      <c r="C114" s="1"/>
      <c r="D114" s="53"/>
      <c r="E114" s="53"/>
      <c r="F114" s="65"/>
      <c r="G114" s="1"/>
      <c r="H114" s="1"/>
      <c r="I114" s="96"/>
      <c r="J114" s="96"/>
      <c r="K114" s="89"/>
    </row>
    <row r="115" spans="2:16" ht="15" customHeight="1" x14ac:dyDescent="0.25">
      <c r="B115" s="24" t="s">
        <v>50</v>
      </c>
      <c r="C115" s="98"/>
      <c r="D115" s="93" t="s">
        <v>607</v>
      </c>
      <c r="E115" s="93" t="s">
        <v>608</v>
      </c>
      <c r="F115" s="93" t="s">
        <v>609</v>
      </c>
      <c r="G115" s="91" t="s">
        <v>610</v>
      </c>
      <c r="H115" s="58">
        <v>2022</v>
      </c>
      <c r="N115" s="1"/>
      <c r="O115" s="1"/>
      <c r="P115" s="1"/>
    </row>
    <row r="116" spans="2:16" ht="15" customHeight="1" x14ac:dyDescent="0.25">
      <c r="C116" s="40" t="s">
        <v>600</v>
      </c>
      <c r="D116" s="4">
        <v>0</v>
      </c>
      <c r="E116" s="4">
        <v>4</v>
      </c>
      <c r="F116" s="4">
        <v>16</v>
      </c>
      <c r="G116" s="4">
        <v>97</v>
      </c>
      <c r="H116" s="9">
        <f>SUM(D116:G116)</f>
        <v>117</v>
      </c>
      <c r="N116" s="1"/>
      <c r="O116" s="1"/>
      <c r="P116" s="1"/>
    </row>
    <row r="117" spans="2:16" ht="15" customHeight="1" x14ac:dyDescent="0.25">
      <c r="C117" s="88" t="s">
        <v>601</v>
      </c>
      <c r="D117" s="4">
        <v>8</v>
      </c>
      <c r="E117" s="4">
        <v>46</v>
      </c>
      <c r="F117" s="4">
        <v>82</v>
      </c>
      <c r="G117" s="4">
        <v>287</v>
      </c>
      <c r="H117" s="9">
        <f>SUM(D117:G117)</f>
        <v>423</v>
      </c>
      <c r="N117" s="1"/>
      <c r="O117" s="1"/>
      <c r="P117" s="1"/>
    </row>
    <row r="118" spans="2:16" ht="15" customHeight="1" x14ac:dyDescent="0.25">
      <c r="C118" s="40" t="s">
        <v>602</v>
      </c>
      <c r="D118" s="37">
        <v>0</v>
      </c>
      <c r="E118" s="37">
        <v>1.0999999999999999E-2</v>
      </c>
      <c r="F118" s="37">
        <v>1.4999999999999999E-2</v>
      </c>
      <c r="G118" s="37">
        <v>5.3999999999999999E-2</v>
      </c>
      <c r="H118" s="64">
        <f>H116/3283</f>
        <v>3.5638135851355467E-2</v>
      </c>
      <c r="I118" s="107"/>
      <c r="N118" s="1"/>
      <c r="O118" s="1"/>
      <c r="P118" s="1"/>
    </row>
    <row r="119" spans="2:16" ht="15" customHeight="1" x14ac:dyDescent="0.25">
      <c r="C119" s="40" t="s">
        <v>603</v>
      </c>
      <c r="D119" s="37">
        <v>0.11899999999999999</v>
      </c>
      <c r="E119" s="37">
        <v>0.13</v>
      </c>
      <c r="F119" s="37">
        <v>7.8E-2</v>
      </c>
      <c r="G119" s="37">
        <v>0.161</v>
      </c>
      <c r="H119" s="64">
        <f>H117/3282</f>
        <v>0.12888482632541134</v>
      </c>
      <c r="I119" s="224"/>
      <c r="N119" s="1"/>
      <c r="O119" s="1"/>
      <c r="P119" s="1"/>
    </row>
    <row r="120" spans="2:16" ht="15" customHeight="1" x14ac:dyDescent="0.25">
      <c r="B120" s="48" t="s">
        <v>604</v>
      </c>
      <c r="N120" s="1"/>
      <c r="O120" s="1"/>
      <c r="P120" s="1"/>
    </row>
    <row r="121" spans="2:16" ht="15" customHeight="1" x14ac:dyDescent="0.25">
      <c r="B121" s="48" t="s">
        <v>613</v>
      </c>
      <c r="N121" s="1"/>
      <c r="O121" s="1"/>
      <c r="P121" s="1"/>
    </row>
    <row r="122" spans="2:16" ht="15" customHeight="1" x14ac:dyDescent="0.25">
      <c r="B122" s="87"/>
      <c r="C122" s="1"/>
      <c r="D122" s="37"/>
      <c r="E122" s="37"/>
      <c r="F122" s="64"/>
      <c r="N122" s="1"/>
      <c r="O122" s="1"/>
      <c r="P122" s="1"/>
    </row>
    <row r="123" spans="2:16" x14ac:dyDescent="0.25">
      <c r="C123" s="1"/>
      <c r="D123" s="53"/>
      <c r="E123" s="53"/>
      <c r="F123" s="65"/>
      <c r="G123" s="9"/>
      <c r="H123" s="9"/>
      <c r="I123" s="9"/>
      <c r="J123" s="9"/>
      <c r="K123" s="9"/>
      <c r="L123" s="9"/>
      <c r="M123" s="9"/>
      <c r="N123" s="1"/>
      <c r="O123" s="1"/>
      <c r="P123" s="1"/>
    </row>
    <row r="124" spans="2:16" x14ac:dyDescent="0.25">
      <c r="I124" s="1"/>
      <c r="J124" s="1"/>
      <c r="K124" s="1"/>
      <c r="L124" s="1"/>
      <c r="M124" s="1"/>
      <c r="N124" s="1"/>
      <c r="O124" s="1"/>
      <c r="P124" s="1"/>
    </row>
    <row r="125" spans="2:16" x14ac:dyDescent="0.25">
      <c r="I125" s="1"/>
      <c r="J125" s="1"/>
      <c r="K125" s="1"/>
      <c r="L125" s="1"/>
      <c r="M125" s="1"/>
      <c r="N125" s="1"/>
      <c r="O125" s="1"/>
      <c r="P125" s="1"/>
    </row>
    <row r="126" spans="2:16" x14ac:dyDescent="0.25">
      <c r="I126" s="1"/>
      <c r="J126" s="1"/>
      <c r="K126" s="1"/>
      <c r="L126" s="1"/>
      <c r="M126" s="1"/>
      <c r="N126" s="1"/>
      <c r="O126" s="1"/>
      <c r="P126" s="1"/>
    </row>
    <row r="127" spans="2:16" x14ac:dyDescent="0.25">
      <c r="I127" s="1"/>
      <c r="J127" s="1"/>
      <c r="K127" s="1"/>
      <c r="L127" s="1"/>
      <c r="M127" s="1"/>
      <c r="N127" s="1"/>
      <c r="O127" s="1"/>
      <c r="P127" s="1"/>
    </row>
    <row r="128" spans="2:16" x14ac:dyDescent="0.25">
      <c r="I128" s="1"/>
      <c r="J128" s="1"/>
      <c r="K128" s="1"/>
      <c r="L128" s="1"/>
      <c r="M128" s="1"/>
      <c r="N128" s="1"/>
      <c r="O128" s="1"/>
      <c r="P128" s="1"/>
    </row>
    <row r="129" spans="3:16" x14ac:dyDescent="0.25">
      <c r="I129" s="1"/>
      <c r="J129" s="1"/>
      <c r="K129" s="1"/>
      <c r="L129" s="1"/>
      <c r="M129" s="1"/>
      <c r="N129" s="1"/>
      <c r="O129" s="1"/>
      <c r="P129" s="1"/>
    </row>
    <row r="130" spans="3:16" x14ac:dyDescent="0.25">
      <c r="C130" s="1"/>
      <c r="D130" s="4"/>
      <c r="E130" s="4"/>
      <c r="F130" s="9"/>
      <c r="G130" s="1"/>
      <c r="H130" s="1"/>
      <c r="I130" s="1"/>
      <c r="J130" s="1"/>
      <c r="K130" s="1"/>
      <c r="L130" s="1"/>
      <c r="M130" s="1"/>
      <c r="N130" s="1"/>
      <c r="O130" s="1"/>
      <c r="P130" s="1"/>
    </row>
    <row r="131" spans="3:16" x14ac:dyDescent="0.25">
      <c r="C131" s="1"/>
      <c r="D131" s="4"/>
      <c r="E131" s="4"/>
      <c r="F131" s="9"/>
      <c r="G131" s="1"/>
      <c r="H131" s="1"/>
      <c r="I131" s="1"/>
      <c r="J131" s="1"/>
      <c r="K131" s="1"/>
      <c r="L131" s="1"/>
      <c r="M131" s="1"/>
      <c r="N131" s="1"/>
      <c r="O131" s="1"/>
      <c r="P131" s="1"/>
    </row>
    <row r="132" spans="3:16" x14ac:dyDescent="0.25">
      <c r="C132" s="1"/>
      <c r="D132" s="4"/>
      <c r="E132" s="4"/>
      <c r="F132" s="9"/>
      <c r="G132" s="1"/>
      <c r="H132" s="1"/>
      <c r="I132" s="1"/>
      <c r="J132" s="1"/>
      <c r="K132" s="1"/>
      <c r="L132" s="1"/>
      <c r="M132" s="1"/>
      <c r="N132" s="1"/>
      <c r="O132" s="1"/>
      <c r="P132" s="1"/>
    </row>
    <row r="133" spans="3:16" x14ac:dyDescent="0.25">
      <c r="C133" s="1"/>
      <c r="D133" s="4"/>
      <c r="E133" s="4"/>
      <c r="F133" s="9"/>
      <c r="G133" s="1"/>
      <c r="H133" s="1"/>
      <c r="I133" s="1"/>
      <c r="J133" s="1"/>
      <c r="K133" s="1"/>
      <c r="L133" s="1"/>
      <c r="M133" s="1"/>
      <c r="N133" s="1"/>
      <c r="O133" s="1"/>
      <c r="P133" s="1"/>
    </row>
    <row r="134" spans="3:16" x14ac:dyDescent="0.25">
      <c r="C134" s="48"/>
      <c r="F134" s="5"/>
      <c r="G134" s="1"/>
      <c r="H134" s="1"/>
      <c r="I134" s="1"/>
      <c r="J134" s="1"/>
      <c r="K134" s="1"/>
      <c r="L134" s="1"/>
      <c r="M134" s="1"/>
      <c r="N134" s="1"/>
      <c r="O134" s="1"/>
      <c r="P134" s="1"/>
    </row>
    <row r="135" spans="3:16" x14ac:dyDescent="0.25">
      <c r="C135" s="1"/>
      <c r="D135" s="4"/>
      <c r="E135" s="4"/>
      <c r="F135" s="22"/>
      <c r="G135" s="1"/>
      <c r="H135" s="1"/>
      <c r="I135" s="1"/>
      <c r="J135" s="1"/>
      <c r="K135" s="1"/>
      <c r="L135" s="1"/>
      <c r="M135" s="1"/>
      <c r="N135" s="1"/>
      <c r="O135" s="1"/>
      <c r="P135" s="1"/>
    </row>
    <row r="136" spans="3:16" x14ac:dyDescent="0.25">
      <c r="C136" s="1"/>
      <c r="D136" s="37"/>
      <c r="E136" s="37"/>
      <c r="F136" s="66"/>
      <c r="G136" s="1"/>
      <c r="H136" s="1"/>
      <c r="I136" s="1"/>
      <c r="J136" s="1"/>
      <c r="K136" s="1"/>
      <c r="L136" s="1"/>
      <c r="M136" s="1"/>
      <c r="N136" s="1"/>
      <c r="O136" s="1"/>
      <c r="P136" s="1"/>
    </row>
    <row r="137" spans="3:16" x14ac:dyDescent="0.25">
      <c r="G137" s="1"/>
      <c r="H137" s="1"/>
      <c r="I137" s="1"/>
      <c r="J137" s="1"/>
      <c r="K137" s="1"/>
      <c r="L137" s="1"/>
      <c r="M137" s="1"/>
      <c r="N137" s="1"/>
      <c r="O137" s="1"/>
      <c r="P137" s="1"/>
    </row>
    <row r="138" spans="3:16" x14ac:dyDescent="0.25">
      <c r="G138" s="1"/>
      <c r="H138" s="1"/>
      <c r="I138" s="1"/>
      <c r="J138" s="1"/>
      <c r="K138" s="1"/>
      <c r="L138" s="1"/>
      <c r="M138" s="1"/>
      <c r="N138" s="1"/>
      <c r="O138" s="1"/>
      <c r="P138" s="1"/>
    </row>
    <row r="139" spans="3:16" x14ac:dyDescent="0.25">
      <c r="G139" s="1"/>
      <c r="H139" s="1"/>
      <c r="I139" s="1"/>
      <c r="J139" s="1"/>
      <c r="K139" s="1"/>
      <c r="L139" s="1"/>
      <c r="M139" s="1"/>
      <c r="N139" s="1"/>
      <c r="O139" s="1"/>
      <c r="P139" s="1"/>
    </row>
    <row r="140" spans="3:16" x14ac:dyDescent="0.25">
      <c r="G140" s="1"/>
      <c r="H140" s="1"/>
      <c r="I140" s="1"/>
      <c r="J140" s="1"/>
      <c r="K140" s="1"/>
      <c r="L140" s="1"/>
      <c r="M140" s="1"/>
      <c r="N140" s="1"/>
      <c r="O140" s="1"/>
      <c r="P140" s="1"/>
    </row>
    <row r="141" spans="3:16" x14ac:dyDescent="0.25">
      <c r="G141" s="1"/>
      <c r="H141" s="1"/>
      <c r="I141" s="1"/>
      <c r="J141" s="1"/>
      <c r="K141" s="1"/>
      <c r="L141" s="1"/>
      <c r="M141" s="1"/>
      <c r="N141" s="1"/>
      <c r="O141" s="1"/>
      <c r="P141" s="1"/>
    </row>
    <row r="142" spans="3:16" x14ac:dyDescent="0.25">
      <c r="G142" s="42"/>
      <c r="H142" s="43"/>
      <c r="I142" s="1"/>
      <c r="J142" s="1"/>
      <c r="K142" s="1"/>
      <c r="L142" s="1"/>
      <c r="M142" s="1"/>
      <c r="N142" s="1"/>
      <c r="O142" s="1"/>
      <c r="P142" s="1"/>
    </row>
    <row r="143" spans="3:16" x14ac:dyDescent="0.25">
      <c r="G143" s="6"/>
      <c r="H143" s="43"/>
      <c r="I143" s="1"/>
      <c r="J143" s="1"/>
      <c r="K143" s="1"/>
      <c r="L143" s="1"/>
      <c r="M143" s="1"/>
      <c r="N143" s="1"/>
      <c r="O143" s="1"/>
      <c r="P143" s="1"/>
    </row>
    <row r="144" spans="3:16" x14ac:dyDescent="0.25">
      <c r="G144" s="40"/>
      <c r="H144" s="37"/>
      <c r="I144" s="1"/>
      <c r="J144" s="1"/>
      <c r="K144" s="1"/>
      <c r="L144" s="1"/>
      <c r="M144" s="1"/>
      <c r="N144" s="1"/>
      <c r="O144" s="1"/>
      <c r="P144" s="1"/>
    </row>
    <row r="145" spans="3:16" x14ac:dyDescent="0.25">
      <c r="G145" s="40"/>
      <c r="H145" s="37"/>
      <c r="I145" s="1"/>
      <c r="J145" s="1"/>
      <c r="K145" s="1"/>
      <c r="L145" s="1"/>
      <c r="M145" s="1"/>
      <c r="N145" s="1"/>
      <c r="O145" s="1"/>
      <c r="P145" s="1"/>
    </row>
    <row r="146" spans="3:16" x14ac:dyDescent="0.25">
      <c r="C146" s="40"/>
      <c r="D146" s="37"/>
      <c r="E146" s="37"/>
      <c r="F146" s="37"/>
      <c r="G146" s="40"/>
      <c r="H146" s="37"/>
      <c r="I146" s="1"/>
      <c r="J146" s="1"/>
      <c r="K146" s="1"/>
      <c r="L146" s="1"/>
      <c r="M146" s="1"/>
      <c r="N146" s="1"/>
      <c r="O146" s="1"/>
      <c r="P146" s="1"/>
    </row>
  </sheetData>
  <mergeCells count="11">
    <mergeCell ref="B7:C7"/>
    <mergeCell ref="B8:C8"/>
    <mergeCell ref="B19:C19"/>
    <mergeCell ref="B23:C23"/>
    <mergeCell ref="B31:C31"/>
    <mergeCell ref="B95:E95"/>
    <mergeCell ref="B104:E104"/>
    <mergeCell ref="B18:L18"/>
    <mergeCell ref="B30:C30"/>
    <mergeCell ref="B53:C53"/>
    <mergeCell ref="B41:C4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25DA4-3EB1-4F0C-947E-1B809D836F5E}">
  <dimension ref="B5:P53"/>
  <sheetViews>
    <sheetView showGridLines="0" workbookViewId="0">
      <selection activeCell="P22" sqref="P22"/>
    </sheetView>
  </sheetViews>
  <sheetFormatPr defaultRowHeight="15" x14ac:dyDescent="0.25"/>
  <cols>
    <col min="1" max="1" width="3.28515625" customWidth="1"/>
    <col min="2" max="2" width="5.7109375" customWidth="1"/>
    <col min="3" max="3" width="49.42578125" customWidth="1"/>
    <col min="4" max="4" width="20.7109375" customWidth="1"/>
    <col min="5" max="12" width="16.140625" customWidth="1"/>
  </cols>
  <sheetData>
    <row r="5" spans="2:16" x14ac:dyDescent="0.25">
      <c r="B5" s="32" t="s">
        <v>0</v>
      </c>
      <c r="C5" s="1"/>
      <c r="D5" s="1"/>
      <c r="E5" s="1"/>
      <c r="F5" s="1"/>
      <c r="G5" s="1"/>
      <c r="H5" s="1"/>
      <c r="I5" s="1"/>
      <c r="J5" s="1"/>
      <c r="K5" s="1"/>
      <c r="L5" s="1"/>
      <c r="M5" s="1"/>
      <c r="N5" s="1"/>
      <c r="O5" s="1"/>
      <c r="P5" s="1"/>
    </row>
    <row r="6" spans="2:16" x14ac:dyDescent="0.25">
      <c r="B6" s="32"/>
      <c r="C6" s="1"/>
      <c r="D6" s="1"/>
      <c r="E6" s="1"/>
      <c r="F6" s="1"/>
      <c r="G6" s="1"/>
      <c r="H6" s="1"/>
      <c r="I6" s="1"/>
      <c r="J6" s="1"/>
      <c r="K6" s="1"/>
      <c r="L6" s="1"/>
      <c r="M6" s="1"/>
      <c r="N6" s="1"/>
      <c r="O6" s="1"/>
      <c r="P6" s="1"/>
    </row>
    <row r="7" spans="2:16" ht="13.5" customHeight="1" x14ac:dyDescent="0.25">
      <c r="B7" s="6" t="s">
        <v>26</v>
      </c>
      <c r="C7" s="1"/>
      <c r="D7" s="1"/>
      <c r="E7" s="1"/>
      <c r="F7" s="1"/>
      <c r="G7" s="1"/>
      <c r="H7" s="1"/>
      <c r="I7" s="1"/>
      <c r="J7" s="1"/>
      <c r="K7" s="1"/>
      <c r="L7" s="1"/>
      <c r="M7" s="1"/>
      <c r="N7" s="1"/>
      <c r="O7" s="1"/>
      <c r="P7" s="1"/>
    </row>
    <row r="8" spans="2:16" ht="33" customHeight="1" x14ac:dyDescent="0.25">
      <c r="B8" s="263" t="s">
        <v>614</v>
      </c>
      <c r="C8" s="263"/>
      <c r="D8" s="25" t="s">
        <v>615</v>
      </c>
      <c r="E8" s="25" t="s">
        <v>521</v>
      </c>
      <c r="F8" s="25" t="s">
        <v>522</v>
      </c>
      <c r="G8" s="25" t="s">
        <v>523</v>
      </c>
      <c r="H8" s="25" t="s">
        <v>525</v>
      </c>
      <c r="I8" s="25" t="s">
        <v>526</v>
      </c>
      <c r="J8" s="25" t="s">
        <v>527</v>
      </c>
      <c r="K8" s="25" t="s">
        <v>528</v>
      </c>
      <c r="L8" s="25">
        <v>2022</v>
      </c>
      <c r="M8" s="1"/>
      <c r="N8" s="1"/>
      <c r="O8" s="1"/>
      <c r="P8" s="1"/>
    </row>
    <row r="9" spans="2:16" x14ac:dyDescent="0.25">
      <c r="B9" s="1"/>
      <c r="C9" s="1" t="s">
        <v>616</v>
      </c>
      <c r="D9" s="4" t="s">
        <v>617</v>
      </c>
      <c r="E9" s="3">
        <v>22441000</v>
      </c>
      <c r="F9" s="3">
        <v>5022000</v>
      </c>
      <c r="G9" s="3">
        <v>35398637</v>
      </c>
      <c r="H9" s="3">
        <v>17100271</v>
      </c>
      <c r="I9" s="3">
        <v>4950540</v>
      </c>
      <c r="J9" s="3">
        <v>9178328</v>
      </c>
      <c r="K9" s="3">
        <v>10615320</v>
      </c>
      <c r="L9" s="31">
        <v>104706096</v>
      </c>
      <c r="M9" s="1"/>
      <c r="N9" s="1"/>
      <c r="O9" s="1"/>
      <c r="P9" s="1"/>
    </row>
    <row r="10" spans="2:16" x14ac:dyDescent="0.25">
      <c r="B10" s="1"/>
      <c r="C10" s="1" t="s">
        <v>618</v>
      </c>
      <c r="D10" s="4" t="s">
        <v>617</v>
      </c>
      <c r="E10" s="3">
        <v>247540</v>
      </c>
      <c r="F10" s="3">
        <v>141000</v>
      </c>
      <c r="G10" s="3">
        <v>606049</v>
      </c>
      <c r="H10" s="3">
        <v>325090</v>
      </c>
      <c r="I10" s="3">
        <v>1230</v>
      </c>
      <c r="J10" s="4">
        <v>0</v>
      </c>
      <c r="K10" s="3">
        <v>17850</v>
      </c>
      <c r="L10" s="31">
        <v>1338759</v>
      </c>
      <c r="M10" s="1"/>
      <c r="N10" s="1"/>
      <c r="O10" s="1"/>
      <c r="P10" s="1"/>
    </row>
    <row r="11" spans="2:16" x14ac:dyDescent="0.25">
      <c r="B11" s="1"/>
      <c r="C11" s="1" t="s">
        <v>619</v>
      </c>
      <c r="D11" s="4" t="s">
        <v>617</v>
      </c>
      <c r="E11" s="3">
        <v>522910</v>
      </c>
      <c r="F11" s="4">
        <v>0</v>
      </c>
      <c r="G11" s="3">
        <v>1155909</v>
      </c>
      <c r="H11" s="4">
        <v>0</v>
      </c>
      <c r="I11" s="3">
        <v>224370</v>
      </c>
      <c r="J11" s="3">
        <v>189067</v>
      </c>
      <c r="K11" s="3">
        <v>13700</v>
      </c>
      <c r="L11" s="31">
        <v>2105956</v>
      </c>
      <c r="M11" s="1"/>
      <c r="N11" s="1"/>
      <c r="O11" s="1"/>
      <c r="P11" s="1"/>
    </row>
    <row r="12" spans="2:16" x14ac:dyDescent="0.25">
      <c r="B12" s="1"/>
      <c r="C12" s="1" t="s">
        <v>619</v>
      </c>
      <c r="D12" s="4" t="s">
        <v>620</v>
      </c>
      <c r="E12" s="4">
        <v>0</v>
      </c>
      <c r="F12" s="4">
        <v>0</v>
      </c>
      <c r="G12" s="4">
        <v>0</v>
      </c>
      <c r="H12" s="3">
        <v>646825</v>
      </c>
      <c r="I12" s="4">
        <v>0</v>
      </c>
      <c r="J12" s="4">
        <v>0</v>
      </c>
      <c r="K12" s="4">
        <v>0</v>
      </c>
      <c r="L12" s="31">
        <v>646825</v>
      </c>
      <c r="M12" s="1"/>
      <c r="N12" s="1"/>
      <c r="O12" s="1"/>
      <c r="P12" s="1"/>
    </row>
    <row r="13" spans="2:16" x14ac:dyDescent="0.25">
      <c r="B13" s="1"/>
      <c r="C13" s="1" t="s">
        <v>621</v>
      </c>
      <c r="D13" s="4" t="s">
        <v>620</v>
      </c>
      <c r="E13" s="3">
        <v>5540050</v>
      </c>
      <c r="F13" s="4">
        <v>0</v>
      </c>
      <c r="G13" s="3">
        <v>13952126</v>
      </c>
      <c r="H13" s="3">
        <v>2998539</v>
      </c>
      <c r="I13" s="3">
        <v>1797020</v>
      </c>
      <c r="J13" s="3">
        <v>2551260</v>
      </c>
      <c r="K13" s="3">
        <v>4299684</v>
      </c>
      <c r="L13" s="31">
        <v>31138679</v>
      </c>
      <c r="M13" s="1"/>
      <c r="N13" s="1"/>
      <c r="O13" s="1"/>
      <c r="P13" s="1"/>
    </row>
    <row r="14" spans="2:16" x14ac:dyDescent="0.25">
      <c r="B14" s="1"/>
      <c r="C14" s="1" t="s">
        <v>622</v>
      </c>
      <c r="D14" s="4" t="s">
        <v>623</v>
      </c>
      <c r="E14" s="3">
        <v>31392</v>
      </c>
      <c r="F14" s="4">
        <v>0</v>
      </c>
      <c r="G14" s="3">
        <v>94499</v>
      </c>
      <c r="H14" s="3">
        <v>97667</v>
      </c>
      <c r="I14" s="3">
        <v>69349</v>
      </c>
      <c r="J14" s="3">
        <v>64296</v>
      </c>
      <c r="K14" s="3">
        <v>64249</v>
      </c>
      <c r="L14" s="31">
        <v>421452</v>
      </c>
      <c r="M14" s="1"/>
      <c r="N14" s="1"/>
      <c r="O14" s="1"/>
      <c r="P14" s="1"/>
    </row>
    <row r="15" spans="2:16" x14ac:dyDescent="0.25">
      <c r="B15" s="1"/>
      <c r="C15" s="1"/>
      <c r="D15" s="4"/>
      <c r="E15" s="3"/>
      <c r="F15" s="4"/>
      <c r="G15" s="3"/>
      <c r="H15" s="3"/>
      <c r="I15" s="3"/>
      <c r="J15" s="3"/>
      <c r="K15" s="3"/>
      <c r="L15" s="31"/>
      <c r="M15" s="1"/>
      <c r="N15" s="1"/>
      <c r="O15" s="1"/>
      <c r="P15" s="1"/>
    </row>
    <row r="16" spans="2:16" x14ac:dyDescent="0.25">
      <c r="B16" s="6" t="s">
        <v>624</v>
      </c>
      <c r="C16" s="1"/>
      <c r="D16" s="1"/>
      <c r="E16" s="3"/>
      <c r="F16" s="4"/>
      <c r="G16" s="3"/>
      <c r="H16" s="3"/>
      <c r="I16" s="3"/>
      <c r="J16" s="3"/>
      <c r="K16" s="3"/>
      <c r="L16" s="31"/>
      <c r="M16" s="1"/>
      <c r="N16" s="1"/>
      <c r="O16" s="1"/>
      <c r="P16" s="1"/>
    </row>
    <row r="17" spans="2:16" ht="36.75" customHeight="1" x14ac:dyDescent="0.25">
      <c r="B17" s="263" t="s">
        <v>614</v>
      </c>
      <c r="C17" s="263"/>
      <c r="D17" s="25" t="s">
        <v>615</v>
      </c>
      <c r="E17" s="25" t="s">
        <v>521</v>
      </c>
      <c r="F17" s="25" t="s">
        <v>522</v>
      </c>
      <c r="G17" s="25" t="s">
        <v>523</v>
      </c>
      <c r="H17" s="25" t="s">
        <v>525</v>
      </c>
      <c r="I17" s="25" t="s">
        <v>526</v>
      </c>
      <c r="J17" s="25" t="s">
        <v>527</v>
      </c>
      <c r="K17" s="25" t="s">
        <v>528</v>
      </c>
      <c r="L17" s="25">
        <v>2022</v>
      </c>
      <c r="M17" s="1"/>
      <c r="N17" s="1"/>
      <c r="O17" s="1"/>
      <c r="P17" s="1"/>
    </row>
    <row r="18" spans="2:16" x14ac:dyDescent="0.25">
      <c r="B18" s="1"/>
      <c r="C18" s="11" t="s">
        <v>616</v>
      </c>
      <c r="D18" s="7" t="s">
        <v>625</v>
      </c>
      <c r="E18" s="3">
        <v>868018</v>
      </c>
      <c r="F18" s="3">
        <v>194251</v>
      </c>
      <c r="G18" s="3">
        <v>1369219</v>
      </c>
      <c r="H18" s="3">
        <v>661438</v>
      </c>
      <c r="I18" s="3">
        <v>191487</v>
      </c>
      <c r="J18" s="3">
        <v>355018</v>
      </c>
      <c r="K18" s="3">
        <v>410601</v>
      </c>
      <c r="L18" s="31">
        <v>4050031.54</v>
      </c>
      <c r="M18" s="1"/>
      <c r="N18" s="1"/>
      <c r="O18" s="1"/>
      <c r="P18" s="1"/>
    </row>
    <row r="19" spans="2:16" x14ac:dyDescent="0.25">
      <c r="B19" s="1"/>
      <c r="C19" s="11" t="s">
        <v>618</v>
      </c>
      <c r="D19" s="7" t="s">
        <v>625</v>
      </c>
      <c r="E19" s="3">
        <v>8580</v>
      </c>
      <c r="F19" s="3">
        <v>4887</v>
      </c>
      <c r="G19" s="3">
        <v>21006</v>
      </c>
      <c r="H19" s="3">
        <v>11268</v>
      </c>
      <c r="I19" s="4">
        <v>43</v>
      </c>
      <c r="J19" s="4">
        <v>0</v>
      </c>
      <c r="K19" s="4">
        <v>619</v>
      </c>
      <c r="L19" s="31">
        <v>46402.74</v>
      </c>
      <c r="M19" s="1"/>
      <c r="N19" s="1"/>
      <c r="O19" s="1"/>
      <c r="P19" s="1"/>
    </row>
    <row r="20" spans="2:16" x14ac:dyDescent="0.25">
      <c r="B20" s="1"/>
      <c r="C20" s="11" t="s">
        <v>619</v>
      </c>
      <c r="D20" s="7" t="s">
        <v>625</v>
      </c>
      <c r="E20" s="3">
        <v>13350</v>
      </c>
      <c r="F20" s="4">
        <v>0</v>
      </c>
      <c r="G20" s="3">
        <v>29510</v>
      </c>
      <c r="H20" s="3">
        <v>32341</v>
      </c>
      <c r="I20" s="3">
        <v>5728</v>
      </c>
      <c r="J20" s="3">
        <v>4827</v>
      </c>
      <c r="K20" s="4">
        <v>350</v>
      </c>
      <c r="L20" s="31">
        <v>86106.02</v>
      </c>
      <c r="M20" s="1"/>
      <c r="N20" s="1"/>
      <c r="O20" s="1"/>
      <c r="P20" s="1"/>
    </row>
    <row r="21" spans="2:16" x14ac:dyDescent="0.25">
      <c r="B21" s="1"/>
      <c r="C21" s="11" t="s">
        <v>621</v>
      </c>
      <c r="D21" s="7" t="s">
        <v>625</v>
      </c>
      <c r="E21" s="3">
        <v>22160</v>
      </c>
      <c r="F21" s="4">
        <v>0</v>
      </c>
      <c r="G21" s="3">
        <v>55809</v>
      </c>
      <c r="H21" s="3">
        <v>11994</v>
      </c>
      <c r="I21" s="3">
        <v>7188</v>
      </c>
      <c r="J21" s="3">
        <v>10205</v>
      </c>
      <c r="K21" s="3">
        <v>17199</v>
      </c>
      <c r="L21" s="31">
        <v>124554.74</v>
      </c>
      <c r="M21" s="1"/>
      <c r="N21" s="1"/>
      <c r="O21" s="1"/>
      <c r="P21" s="1"/>
    </row>
    <row r="22" spans="2:16" x14ac:dyDescent="0.25">
      <c r="B22" s="1"/>
      <c r="C22" s="11" t="s">
        <v>622</v>
      </c>
      <c r="D22" s="7" t="s">
        <v>625</v>
      </c>
      <c r="E22" s="3">
        <v>113010</v>
      </c>
      <c r="F22" s="4">
        <v>0</v>
      </c>
      <c r="G22" s="3">
        <v>340195</v>
      </c>
      <c r="H22" s="3">
        <v>351601</v>
      </c>
      <c r="I22" s="3">
        <v>249656</v>
      </c>
      <c r="J22" s="3">
        <v>231467</v>
      </c>
      <c r="K22" s="3">
        <v>231297</v>
      </c>
      <c r="L22" s="31">
        <v>1517225.85</v>
      </c>
      <c r="M22" s="1"/>
      <c r="N22" s="1"/>
      <c r="O22" s="1"/>
      <c r="P22" s="1"/>
    </row>
    <row r="23" spans="2:16" x14ac:dyDescent="0.25">
      <c r="B23" s="6"/>
      <c r="C23" s="12" t="s">
        <v>536</v>
      </c>
      <c r="D23" s="7" t="s">
        <v>625</v>
      </c>
      <c r="E23" s="18">
        <v>1025118</v>
      </c>
      <c r="F23" s="18">
        <v>199138</v>
      </c>
      <c r="G23" s="18">
        <v>1815739</v>
      </c>
      <c r="H23" s="18">
        <v>1068642</v>
      </c>
      <c r="I23" s="18">
        <v>454102</v>
      </c>
      <c r="J23" s="18">
        <v>601517</v>
      </c>
      <c r="K23" s="18">
        <v>660064</v>
      </c>
      <c r="L23" s="18">
        <v>5824320.8899999997</v>
      </c>
      <c r="M23" s="6"/>
      <c r="N23" s="6"/>
      <c r="O23" s="6"/>
      <c r="P23" s="6"/>
    </row>
    <row r="24" spans="2:16" x14ac:dyDescent="0.25">
      <c r="B24" s="6"/>
      <c r="C24" s="12"/>
      <c r="D24" s="12"/>
      <c r="E24" s="13"/>
      <c r="F24" s="13"/>
      <c r="G24" s="13"/>
      <c r="H24" s="13"/>
      <c r="I24" s="13"/>
      <c r="J24" s="13"/>
      <c r="K24" s="13"/>
      <c r="L24" s="63"/>
      <c r="M24" s="6"/>
      <c r="N24" s="6"/>
      <c r="O24" s="6"/>
      <c r="P24" s="6"/>
    </row>
    <row r="25" spans="2:16" x14ac:dyDescent="0.25">
      <c r="B25" s="36" t="s">
        <v>626</v>
      </c>
      <c r="D25" s="12"/>
      <c r="E25" s="13"/>
      <c r="F25" s="13"/>
      <c r="G25" s="13"/>
      <c r="H25" s="13"/>
      <c r="I25" s="13"/>
      <c r="J25" s="13"/>
      <c r="K25" s="13"/>
      <c r="L25" s="63"/>
      <c r="M25" s="6"/>
      <c r="N25" s="6"/>
      <c r="O25" s="6"/>
      <c r="P25" s="6"/>
    </row>
    <row r="26" spans="2:16" ht="45.75" customHeight="1" x14ac:dyDescent="0.25">
      <c r="B26" s="264" t="s">
        <v>627</v>
      </c>
      <c r="C26" s="265"/>
      <c r="D26" s="25" t="s">
        <v>615</v>
      </c>
      <c r="E26" s="25" t="s">
        <v>521</v>
      </c>
      <c r="F26" s="25" t="s">
        <v>522</v>
      </c>
      <c r="G26" s="25" t="s">
        <v>523</v>
      </c>
      <c r="H26" s="25" t="s">
        <v>525</v>
      </c>
      <c r="I26" s="25" t="s">
        <v>526</v>
      </c>
      <c r="J26" s="25" t="s">
        <v>527</v>
      </c>
      <c r="K26" s="25" t="s">
        <v>528</v>
      </c>
      <c r="L26" s="25">
        <v>2022</v>
      </c>
      <c r="M26" s="6"/>
      <c r="N26" s="6"/>
      <c r="O26" s="6"/>
      <c r="P26" s="6"/>
    </row>
    <row r="27" spans="2:16" x14ac:dyDescent="0.25">
      <c r="B27" s="6"/>
      <c r="C27" s="14" t="s">
        <v>616</v>
      </c>
      <c r="D27" s="2" t="s">
        <v>628</v>
      </c>
      <c r="E27" s="3">
        <v>59760</v>
      </c>
      <c r="F27" s="3">
        <v>13374</v>
      </c>
      <c r="G27" s="3">
        <v>94267</v>
      </c>
      <c r="H27" s="3">
        <v>40984</v>
      </c>
      <c r="I27" s="3">
        <v>11865</v>
      </c>
      <c r="J27" s="3">
        <v>21998</v>
      </c>
      <c r="K27" s="3">
        <v>25442</v>
      </c>
      <c r="L27" s="18">
        <f>SUM(E27:K27)</f>
        <v>267690</v>
      </c>
      <c r="M27" s="6"/>
      <c r="N27" s="6"/>
      <c r="O27" s="6"/>
      <c r="P27" s="6"/>
    </row>
    <row r="28" spans="2:16" x14ac:dyDescent="0.25">
      <c r="B28" s="6"/>
      <c r="C28" s="14" t="s">
        <v>618</v>
      </c>
      <c r="D28" s="2" t="s">
        <v>628</v>
      </c>
      <c r="E28" s="4">
        <v>567</v>
      </c>
      <c r="F28" s="4">
        <v>323</v>
      </c>
      <c r="G28" s="3">
        <v>1387</v>
      </c>
      <c r="H28" s="4">
        <v>744</v>
      </c>
      <c r="I28" s="4">
        <v>3</v>
      </c>
      <c r="J28" s="4">
        <v>0</v>
      </c>
      <c r="K28" s="4">
        <v>41</v>
      </c>
      <c r="L28" s="18">
        <f t="shared" ref="L28:L31" si="0">SUM(E28:K28)</f>
        <v>3065</v>
      </c>
      <c r="M28" s="6"/>
      <c r="N28" s="6"/>
      <c r="O28" s="6"/>
      <c r="P28" s="6"/>
    </row>
    <row r="29" spans="2:16" x14ac:dyDescent="0.25">
      <c r="B29" s="6"/>
      <c r="C29" s="14" t="s">
        <v>619</v>
      </c>
      <c r="D29" s="2" t="s">
        <v>628</v>
      </c>
      <c r="E29" s="4">
        <v>790</v>
      </c>
      <c r="F29" s="4">
        <v>0</v>
      </c>
      <c r="G29" s="3">
        <v>1745</v>
      </c>
      <c r="H29" s="4">
        <v>2024</v>
      </c>
      <c r="I29" s="4">
        <v>339</v>
      </c>
      <c r="J29" s="4">
        <v>285</v>
      </c>
      <c r="K29" s="4">
        <v>21</v>
      </c>
      <c r="L29" s="18">
        <f t="shared" si="0"/>
        <v>5204</v>
      </c>
      <c r="M29" s="6"/>
      <c r="N29" s="6"/>
      <c r="O29" s="6"/>
      <c r="P29" s="6"/>
    </row>
    <row r="30" spans="2:16" x14ac:dyDescent="0.25">
      <c r="B30" s="6"/>
      <c r="C30" s="14" t="s">
        <v>621</v>
      </c>
      <c r="D30" s="2" t="s">
        <v>628</v>
      </c>
      <c r="E30" s="3">
        <v>1047</v>
      </c>
      <c r="F30" s="4">
        <v>0</v>
      </c>
      <c r="G30" s="3">
        <v>2637</v>
      </c>
      <c r="H30" s="4">
        <v>567</v>
      </c>
      <c r="I30" s="4">
        <v>340</v>
      </c>
      <c r="J30" s="4">
        <v>482</v>
      </c>
      <c r="K30" s="4">
        <v>813</v>
      </c>
      <c r="L30" s="18">
        <f t="shared" si="0"/>
        <v>5886</v>
      </c>
      <c r="M30" s="6"/>
      <c r="N30" s="6"/>
      <c r="O30" s="6"/>
      <c r="P30" s="6"/>
    </row>
    <row r="31" spans="2:16" x14ac:dyDescent="0.25">
      <c r="B31" s="6"/>
      <c r="C31" s="14" t="s">
        <v>622</v>
      </c>
      <c r="D31" s="2" t="s">
        <v>628</v>
      </c>
      <c r="E31" s="3">
        <v>7848</v>
      </c>
      <c r="F31" s="4">
        <v>0</v>
      </c>
      <c r="G31" s="3">
        <v>38744</v>
      </c>
      <c r="H31" s="3">
        <v>4200</v>
      </c>
      <c r="I31" s="3">
        <v>2982</v>
      </c>
      <c r="J31" s="3">
        <v>2765</v>
      </c>
      <c r="K31" s="3">
        <v>2763</v>
      </c>
      <c r="L31" s="18">
        <f t="shared" si="0"/>
        <v>59302</v>
      </c>
      <c r="M31" s="6"/>
      <c r="N31" s="6"/>
      <c r="O31" s="6"/>
      <c r="P31" s="6"/>
    </row>
    <row r="32" spans="2:16" x14ac:dyDescent="0.25">
      <c r="B32" s="6"/>
      <c r="C32" s="12" t="s">
        <v>536</v>
      </c>
      <c r="D32" s="22" t="s">
        <v>628</v>
      </c>
      <c r="E32" s="18">
        <f>SUM(E27:E31)</f>
        <v>70012</v>
      </c>
      <c r="F32" s="18">
        <f t="shared" ref="F32:L32" si="1">SUM(F27:F31)</f>
        <v>13697</v>
      </c>
      <c r="G32" s="18">
        <f t="shared" si="1"/>
        <v>138780</v>
      </c>
      <c r="H32" s="18">
        <f t="shared" si="1"/>
        <v>48519</v>
      </c>
      <c r="I32" s="18">
        <f t="shared" si="1"/>
        <v>15529</v>
      </c>
      <c r="J32" s="18">
        <f t="shared" si="1"/>
        <v>25530</v>
      </c>
      <c r="K32" s="18">
        <f t="shared" si="1"/>
        <v>29080</v>
      </c>
      <c r="L32" s="18">
        <f t="shared" si="1"/>
        <v>341147</v>
      </c>
      <c r="M32" s="6"/>
      <c r="N32" s="6"/>
      <c r="O32" s="6"/>
      <c r="P32" s="6"/>
    </row>
    <row r="33" spans="2:16" x14ac:dyDescent="0.25">
      <c r="B33" s="6"/>
      <c r="C33" s="12"/>
      <c r="D33" s="12"/>
      <c r="E33" s="13"/>
      <c r="F33" s="13"/>
      <c r="G33" s="13"/>
      <c r="H33" s="13"/>
      <c r="I33" s="13"/>
      <c r="J33" s="13"/>
      <c r="K33" s="13"/>
      <c r="L33" s="13"/>
      <c r="M33" s="6"/>
      <c r="N33" s="6"/>
      <c r="O33" s="6"/>
      <c r="P33" s="6"/>
    </row>
    <row r="34" spans="2:16" x14ac:dyDescent="0.25">
      <c r="B34" s="6"/>
      <c r="C34" s="5" t="s">
        <v>629</v>
      </c>
      <c r="D34" s="23" t="s">
        <v>630</v>
      </c>
      <c r="E34" s="13"/>
      <c r="F34" s="13"/>
      <c r="G34" s="13"/>
      <c r="H34" s="13"/>
      <c r="I34" s="13"/>
      <c r="J34" s="13"/>
      <c r="K34" s="13"/>
      <c r="L34" s="21">
        <v>281845</v>
      </c>
      <c r="M34" s="6"/>
      <c r="N34" s="6"/>
      <c r="O34" s="6"/>
      <c r="P34" s="6"/>
    </row>
    <row r="35" spans="2:16" x14ac:dyDescent="0.25">
      <c r="B35" s="6"/>
      <c r="C35" s="15" t="s">
        <v>631</v>
      </c>
      <c r="D35" s="10" t="s">
        <v>630</v>
      </c>
      <c r="E35" s="13"/>
      <c r="F35" s="13"/>
      <c r="G35" s="13"/>
      <c r="H35" s="13"/>
      <c r="I35" s="13"/>
      <c r="J35" s="13"/>
      <c r="K35" s="13"/>
      <c r="L35" s="21">
        <v>59302</v>
      </c>
      <c r="M35" s="6"/>
      <c r="N35" s="6"/>
      <c r="O35" s="6"/>
      <c r="P35" s="6"/>
    </row>
    <row r="36" spans="2:16" x14ac:dyDescent="0.25">
      <c r="B36" s="6"/>
      <c r="C36" s="16" t="s">
        <v>632</v>
      </c>
      <c r="D36" s="10" t="s">
        <v>630</v>
      </c>
      <c r="E36" s="13"/>
      <c r="F36" s="13"/>
      <c r="G36" s="13"/>
      <c r="H36" s="13"/>
      <c r="I36" s="13"/>
      <c r="J36" s="13"/>
      <c r="K36" s="13"/>
      <c r="L36" s="21">
        <v>341147</v>
      </c>
      <c r="M36" s="6"/>
      <c r="N36" s="6"/>
      <c r="O36" s="6"/>
      <c r="P36" s="6"/>
    </row>
    <row r="37" spans="2:16" x14ac:dyDescent="0.25">
      <c r="B37" s="49" t="s">
        <v>633</v>
      </c>
      <c r="D37" s="8"/>
      <c r="E37" s="13"/>
      <c r="F37" s="13"/>
      <c r="G37" s="13"/>
      <c r="H37" s="13"/>
      <c r="I37" s="13"/>
      <c r="J37" s="13"/>
      <c r="K37" s="13"/>
      <c r="L37" s="13"/>
      <c r="M37" s="6"/>
      <c r="N37" s="6"/>
      <c r="O37" s="6"/>
      <c r="P37" s="6"/>
    </row>
    <row r="38" spans="2:16" x14ac:dyDescent="0.25">
      <c r="B38" s="49" t="s">
        <v>634</v>
      </c>
      <c r="D38" s="8"/>
      <c r="E38" s="13"/>
      <c r="F38" s="13"/>
      <c r="G38" s="13"/>
      <c r="H38" s="13"/>
      <c r="I38" s="13"/>
      <c r="J38" s="13"/>
      <c r="K38" s="13"/>
      <c r="L38" s="13"/>
      <c r="M38" s="6"/>
      <c r="N38" s="6"/>
      <c r="O38" s="6"/>
      <c r="P38" s="6"/>
    </row>
    <row r="39" spans="2:16" x14ac:dyDescent="0.25">
      <c r="B39" s="6"/>
      <c r="C39" s="8"/>
      <c r="D39" s="8"/>
      <c r="E39" s="13"/>
      <c r="F39" s="13"/>
      <c r="G39" s="13"/>
      <c r="H39" s="13"/>
      <c r="I39" s="13"/>
      <c r="J39" s="13"/>
      <c r="K39" s="13"/>
      <c r="L39" s="13"/>
      <c r="M39" s="6"/>
      <c r="N39" s="6"/>
      <c r="O39" s="6"/>
      <c r="P39" s="6"/>
    </row>
    <row r="40" spans="2:16" x14ac:dyDescent="0.25">
      <c r="B40" s="6" t="s">
        <v>28</v>
      </c>
      <c r="C40" s="8"/>
      <c r="D40" s="8"/>
      <c r="E40" s="13"/>
      <c r="F40" s="13"/>
      <c r="G40" s="13"/>
      <c r="H40" s="13"/>
      <c r="I40" s="13"/>
      <c r="J40" s="13"/>
      <c r="K40" s="13"/>
      <c r="L40" s="13"/>
      <c r="M40" s="6"/>
      <c r="N40" s="6"/>
      <c r="O40" s="6"/>
      <c r="P40" s="6"/>
    </row>
    <row r="41" spans="2:16" x14ac:dyDescent="0.25">
      <c r="B41" s="24" t="s">
        <v>27</v>
      </c>
      <c r="C41" s="34"/>
      <c r="D41" s="25" t="s">
        <v>615</v>
      </c>
      <c r="E41" s="25" t="s">
        <v>521</v>
      </c>
      <c r="F41" s="25" t="s">
        <v>522</v>
      </c>
      <c r="G41" s="25" t="s">
        <v>523</v>
      </c>
      <c r="H41" s="25" t="s">
        <v>525</v>
      </c>
      <c r="I41" s="25" t="s">
        <v>526</v>
      </c>
      <c r="J41" s="25" t="s">
        <v>527</v>
      </c>
      <c r="K41" s="25" t="s">
        <v>528</v>
      </c>
      <c r="L41" s="25">
        <v>2022</v>
      </c>
      <c r="M41" s="6"/>
      <c r="N41" s="6"/>
      <c r="O41" s="6"/>
      <c r="P41" s="6"/>
    </row>
    <row r="42" spans="2:16" ht="30" x14ac:dyDescent="0.25">
      <c r="C42" s="80" t="s">
        <v>28</v>
      </c>
      <c r="D42" s="10" t="s">
        <v>635</v>
      </c>
      <c r="E42" s="4">
        <v>8.27</v>
      </c>
      <c r="F42" s="4">
        <v>8.57</v>
      </c>
      <c r="G42" s="4">
        <v>13.58</v>
      </c>
      <c r="H42" s="4">
        <v>10.44</v>
      </c>
      <c r="I42" s="4">
        <v>6.92</v>
      </c>
      <c r="J42" s="4">
        <v>18.72</v>
      </c>
      <c r="K42" s="4">
        <v>17.54</v>
      </c>
      <c r="L42" s="9">
        <v>11.22</v>
      </c>
      <c r="M42" s="6"/>
      <c r="N42" s="6"/>
      <c r="O42" s="6"/>
      <c r="P42" s="6"/>
    </row>
    <row r="43" spans="2:16" x14ac:dyDescent="0.25">
      <c r="B43" s="6"/>
      <c r="D43" s="12"/>
      <c r="E43" s="13"/>
      <c r="F43" s="13"/>
      <c r="G43" s="13"/>
      <c r="H43" s="13"/>
      <c r="I43" s="13"/>
      <c r="J43" s="13"/>
      <c r="K43" s="13"/>
      <c r="L43" s="63"/>
      <c r="M43" s="6"/>
      <c r="N43" s="6"/>
      <c r="O43" s="6"/>
      <c r="P43" s="6"/>
    </row>
    <row r="44" spans="2:16" x14ac:dyDescent="0.25">
      <c r="B44" s="6" t="s">
        <v>636</v>
      </c>
      <c r="D44" s="12"/>
      <c r="E44" s="13"/>
      <c r="F44" s="13"/>
      <c r="G44" s="13"/>
      <c r="H44" s="13"/>
      <c r="I44" s="13"/>
      <c r="J44" s="13"/>
      <c r="K44" s="13"/>
      <c r="L44" s="63"/>
      <c r="M44" s="6"/>
      <c r="N44" s="6"/>
      <c r="O44" s="6"/>
      <c r="P44" s="6"/>
    </row>
    <row r="45" spans="2:16" x14ac:dyDescent="0.25">
      <c r="B45" s="24" t="s">
        <v>44</v>
      </c>
      <c r="C45" s="34"/>
      <c r="D45" s="25" t="s">
        <v>615</v>
      </c>
      <c r="E45" s="25" t="s">
        <v>521</v>
      </c>
      <c r="F45" s="25" t="s">
        <v>522</v>
      </c>
      <c r="G45" s="25" t="s">
        <v>523</v>
      </c>
      <c r="H45" s="25" t="s">
        <v>525</v>
      </c>
      <c r="I45" s="25" t="s">
        <v>526</v>
      </c>
      <c r="J45" s="25" t="s">
        <v>527</v>
      </c>
      <c r="K45" s="25" t="s">
        <v>528</v>
      </c>
      <c r="L45" s="25">
        <v>2022</v>
      </c>
      <c r="M45" s="6"/>
      <c r="N45" s="6"/>
      <c r="O45" s="6"/>
      <c r="P45" s="6"/>
    </row>
    <row r="46" spans="2:16" ht="30" x14ac:dyDescent="0.25">
      <c r="C46" s="80" t="s">
        <v>637</v>
      </c>
      <c r="D46" s="23" t="s">
        <v>638</v>
      </c>
      <c r="E46" s="4">
        <v>0.56000000000000005</v>
      </c>
      <c r="F46" s="4">
        <v>0.59</v>
      </c>
      <c r="G46" s="4">
        <v>1.04</v>
      </c>
      <c r="H46" s="4">
        <v>0.47</v>
      </c>
      <c r="I46" s="4">
        <v>0.24</v>
      </c>
      <c r="J46" s="4">
        <v>0.79</v>
      </c>
      <c r="K46" s="4">
        <v>0.77</v>
      </c>
      <c r="L46" s="9">
        <v>0.66</v>
      </c>
      <c r="M46" s="1"/>
      <c r="N46" s="1"/>
      <c r="O46" s="1"/>
      <c r="P46" s="1"/>
    </row>
    <row r="47" spans="2:16" x14ac:dyDescent="0.25">
      <c r="B47" s="1"/>
      <c r="C47" s="5"/>
      <c r="D47" s="5"/>
      <c r="E47" s="4"/>
      <c r="F47" s="4"/>
      <c r="G47" s="4"/>
      <c r="H47" s="4"/>
      <c r="I47" s="4"/>
      <c r="J47" s="4"/>
      <c r="K47" s="4"/>
      <c r="L47" s="9"/>
      <c r="M47" s="1"/>
      <c r="N47" s="1"/>
      <c r="O47" s="1"/>
      <c r="P47" s="1"/>
    </row>
    <row r="48" spans="2:16" x14ac:dyDescent="0.25">
      <c r="B48" s="48"/>
      <c r="C48" s="5"/>
      <c r="D48" s="5"/>
      <c r="E48" s="4"/>
      <c r="F48" s="4"/>
      <c r="G48" s="4"/>
      <c r="H48" s="4"/>
      <c r="I48" s="4"/>
      <c r="J48" s="4"/>
      <c r="K48" s="4"/>
      <c r="L48" s="9"/>
      <c r="M48" s="1"/>
      <c r="N48" s="1"/>
      <c r="O48" s="1"/>
      <c r="P48" s="1"/>
    </row>
    <row r="49" spans="2:16" x14ac:dyDescent="0.25">
      <c r="B49" s="1"/>
      <c r="E49" s="4"/>
      <c r="F49" s="1"/>
      <c r="G49" s="1"/>
      <c r="H49" s="1"/>
      <c r="I49" s="1"/>
      <c r="J49" s="1"/>
      <c r="K49" s="1"/>
      <c r="L49" s="1"/>
      <c r="M49" s="1"/>
      <c r="N49" s="1"/>
      <c r="O49" s="1"/>
      <c r="P49" s="1"/>
    </row>
    <row r="50" spans="2:16" x14ac:dyDescent="0.25">
      <c r="B50" s="1"/>
      <c r="E50" s="9"/>
      <c r="F50" s="6"/>
      <c r="G50" s="6"/>
      <c r="H50" s="6"/>
      <c r="I50" s="6"/>
      <c r="J50" s="6"/>
      <c r="K50" s="6"/>
      <c r="L50" s="1"/>
      <c r="M50" s="1"/>
      <c r="N50" s="1"/>
      <c r="O50" s="1"/>
      <c r="P50" s="1"/>
    </row>
    <row r="51" spans="2:16" x14ac:dyDescent="0.25">
      <c r="B51" s="1"/>
      <c r="C51" s="5"/>
      <c r="D51" s="5"/>
      <c r="E51" s="5"/>
      <c r="F51" s="1"/>
      <c r="G51" s="1"/>
      <c r="H51" s="1"/>
      <c r="I51" s="1"/>
      <c r="J51" s="1"/>
      <c r="K51" s="1"/>
      <c r="L51" s="1"/>
      <c r="M51" s="1"/>
      <c r="N51" s="1"/>
      <c r="O51" s="1"/>
      <c r="P51" s="1"/>
    </row>
    <row r="52" spans="2:16" x14ac:dyDescent="0.25">
      <c r="B52" s="1"/>
      <c r="C52" s="5"/>
      <c r="D52" s="5"/>
      <c r="E52" s="5"/>
      <c r="F52" s="1"/>
      <c r="G52" s="1"/>
      <c r="H52" s="1"/>
      <c r="I52" s="1"/>
      <c r="J52" s="1"/>
      <c r="K52" s="1"/>
      <c r="L52" s="1"/>
      <c r="M52" s="1"/>
      <c r="N52" s="1"/>
      <c r="O52" s="1"/>
      <c r="P52" s="1"/>
    </row>
    <row r="53" spans="2:16" x14ac:dyDescent="0.25">
      <c r="B53" s="1"/>
      <c r="C53" s="1"/>
      <c r="D53" s="1"/>
      <c r="E53" s="1"/>
      <c r="F53" s="1"/>
      <c r="G53" s="1"/>
      <c r="H53" s="1"/>
      <c r="I53" s="1"/>
      <c r="J53" s="1"/>
      <c r="K53" s="1"/>
      <c r="L53" s="1"/>
      <c r="M53" s="1"/>
      <c r="N53" s="1"/>
      <c r="O53" s="1"/>
      <c r="P53" s="1"/>
    </row>
  </sheetData>
  <mergeCells count="3">
    <mergeCell ref="B8:C8"/>
    <mergeCell ref="B17:C17"/>
    <mergeCell ref="B26:C2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EB79-C167-4FBA-8F95-2B8A4A6ED213}">
  <dimension ref="B5:N33"/>
  <sheetViews>
    <sheetView showGridLines="0" workbookViewId="0">
      <selection activeCell="O30" sqref="O30"/>
    </sheetView>
  </sheetViews>
  <sheetFormatPr defaultRowHeight="15" x14ac:dyDescent="0.25"/>
  <cols>
    <col min="1" max="1" width="3.28515625" customWidth="1"/>
    <col min="2" max="2" width="5.7109375" customWidth="1"/>
    <col min="3" max="3" width="49.42578125" customWidth="1"/>
    <col min="4" max="4" width="20.7109375" customWidth="1"/>
    <col min="5" max="12" width="16.140625" customWidth="1"/>
  </cols>
  <sheetData>
    <row r="5" spans="2:12" x14ac:dyDescent="0.25">
      <c r="B5" s="32" t="s">
        <v>0</v>
      </c>
    </row>
    <row r="6" spans="2:12" x14ac:dyDescent="0.25">
      <c r="B6" s="32"/>
    </row>
    <row r="7" spans="2:12" x14ac:dyDescent="0.25">
      <c r="B7" s="32" t="s">
        <v>31</v>
      </c>
    </row>
    <row r="8" spans="2:12" ht="39" customHeight="1" x14ac:dyDescent="0.25">
      <c r="B8" s="264" t="s">
        <v>639</v>
      </c>
      <c r="C8" s="264"/>
      <c r="D8" s="25" t="s">
        <v>615</v>
      </c>
      <c r="E8" s="25" t="s">
        <v>521</v>
      </c>
      <c r="F8" s="25" t="s">
        <v>522</v>
      </c>
      <c r="G8" s="25" t="s">
        <v>523</v>
      </c>
      <c r="H8" s="25" t="s">
        <v>525</v>
      </c>
      <c r="I8" s="25" t="s">
        <v>526</v>
      </c>
      <c r="J8" s="25" t="s">
        <v>527</v>
      </c>
      <c r="K8" s="25" t="s">
        <v>528</v>
      </c>
      <c r="L8" s="25">
        <v>2022</v>
      </c>
    </row>
    <row r="9" spans="2:12" x14ac:dyDescent="0.25">
      <c r="C9" s="29" t="s">
        <v>640</v>
      </c>
      <c r="D9" s="27" t="s">
        <v>641</v>
      </c>
      <c r="E9" s="7">
        <v>0</v>
      </c>
      <c r="F9" s="7">
        <v>0</v>
      </c>
      <c r="G9" s="7">
        <v>0</v>
      </c>
      <c r="H9" s="17">
        <v>3373791</v>
      </c>
      <c r="I9" s="17">
        <v>72000</v>
      </c>
      <c r="J9" s="7">
        <v>0</v>
      </c>
      <c r="K9" s="17">
        <v>89800</v>
      </c>
      <c r="L9" s="21">
        <f>SUM(E9:K9)</f>
        <v>3535591</v>
      </c>
    </row>
    <row r="10" spans="2:12" x14ac:dyDescent="0.25">
      <c r="C10" s="14" t="s">
        <v>642</v>
      </c>
      <c r="D10" s="27" t="s">
        <v>641</v>
      </c>
      <c r="E10" s="7">
        <v>0</v>
      </c>
      <c r="F10" s="7">
        <v>157</v>
      </c>
      <c r="G10" s="7">
        <v>0</v>
      </c>
      <c r="H10" s="7">
        <v>0</v>
      </c>
      <c r="I10" s="7">
        <v>0</v>
      </c>
      <c r="J10" s="17">
        <v>10480</v>
      </c>
      <c r="K10" s="7">
        <v>0</v>
      </c>
      <c r="L10" s="31">
        <f t="shared" ref="L10:L13" si="0">SUM(E10:K10)</f>
        <v>10637</v>
      </c>
    </row>
    <row r="11" spans="2:12" x14ac:dyDescent="0.25">
      <c r="C11" s="29" t="s">
        <v>643</v>
      </c>
      <c r="D11" s="27" t="s">
        <v>641</v>
      </c>
      <c r="E11" s="7">
        <f>-F14</f>
        <v>0</v>
      </c>
      <c r="F11" s="7">
        <v>467972</v>
      </c>
      <c r="G11" s="7">
        <v>1181293</v>
      </c>
      <c r="H11" s="17">
        <v>386</v>
      </c>
      <c r="I11" s="17">
        <v>872871</v>
      </c>
      <c r="J11" s="7">
        <v>0</v>
      </c>
      <c r="K11" s="17">
        <v>60286</v>
      </c>
      <c r="L11" s="31">
        <f t="shared" si="0"/>
        <v>2582808</v>
      </c>
    </row>
    <row r="12" spans="2:12" x14ac:dyDescent="0.25">
      <c r="C12" s="29" t="s">
        <v>855</v>
      </c>
      <c r="D12" s="27" t="s">
        <v>641</v>
      </c>
      <c r="E12" s="17">
        <v>0</v>
      </c>
      <c r="F12" s="7">
        <v>0</v>
      </c>
      <c r="G12" s="17" t="s">
        <v>644</v>
      </c>
      <c r="H12" s="17">
        <v>571439</v>
      </c>
      <c r="I12" s="7">
        <v>0</v>
      </c>
      <c r="J12" s="17">
        <v>209629</v>
      </c>
      <c r="K12" s="17">
        <v>1086620</v>
      </c>
      <c r="L12" s="21">
        <f t="shared" si="0"/>
        <v>1867688</v>
      </c>
    </row>
    <row r="13" spans="2:12" x14ac:dyDescent="0.25">
      <c r="C13" s="20" t="s">
        <v>645</v>
      </c>
      <c r="D13" s="27" t="s">
        <v>641</v>
      </c>
      <c r="E13" s="21">
        <f>SUM(E9:E12)</f>
        <v>0</v>
      </c>
      <c r="F13" s="226">
        <f t="shared" ref="F13:K13" si="1">SUM(F9:F12)</f>
        <v>468129</v>
      </c>
      <c r="G13" s="21">
        <f t="shared" si="1"/>
        <v>1181293</v>
      </c>
      <c r="H13" s="21">
        <f t="shared" si="1"/>
        <v>3945616</v>
      </c>
      <c r="I13" s="226">
        <f t="shared" si="1"/>
        <v>944871</v>
      </c>
      <c r="J13" s="21">
        <f t="shared" si="1"/>
        <v>220109</v>
      </c>
      <c r="K13" s="21">
        <f t="shared" si="1"/>
        <v>1236706</v>
      </c>
      <c r="L13" s="31">
        <f t="shared" si="0"/>
        <v>7996724</v>
      </c>
    </row>
    <row r="14" spans="2:12" x14ac:dyDescent="0.25">
      <c r="B14" s="6" t="s">
        <v>646</v>
      </c>
    </row>
    <row r="15" spans="2:12" x14ac:dyDescent="0.25">
      <c r="C15" s="29" t="s">
        <v>640</v>
      </c>
      <c r="D15" s="27" t="s">
        <v>641</v>
      </c>
      <c r="E15" s="7">
        <v>0</v>
      </c>
      <c r="F15" s="7" t="s">
        <v>647</v>
      </c>
      <c r="G15" s="7" t="s">
        <v>647</v>
      </c>
      <c r="H15" s="7" t="s">
        <v>647</v>
      </c>
      <c r="I15" s="7" t="s">
        <v>647</v>
      </c>
      <c r="J15" s="7" t="s">
        <v>647</v>
      </c>
      <c r="K15" s="7" t="s">
        <v>647</v>
      </c>
      <c r="L15" s="28">
        <v>0</v>
      </c>
    </row>
    <row r="16" spans="2:12" x14ac:dyDescent="0.25">
      <c r="C16" s="14" t="s">
        <v>642</v>
      </c>
      <c r="D16" s="27" t="s">
        <v>641</v>
      </c>
      <c r="E16" s="7">
        <v>0</v>
      </c>
      <c r="F16" s="7" t="s">
        <v>647</v>
      </c>
      <c r="G16" s="7" t="s">
        <v>647</v>
      </c>
      <c r="H16" s="7" t="s">
        <v>647</v>
      </c>
      <c r="I16" s="7" t="s">
        <v>647</v>
      </c>
      <c r="J16" s="7" t="s">
        <v>647</v>
      </c>
      <c r="K16" s="7" t="s">
        <v>647</v>
      </c>
      <c r="L16" s="28">
        <v>0</v>
      </c>
    </row>
    <row r="17" spans="2:14" x14ac:dyDescent="0.25">
      <c r="C17" s="29" t="s">
        <v>643</v>
      </c>
      <c r="D17" s="27" t="s">
        <v>641</v>
      </c>
      <c r="E17" s="17">
        <v>2155869</v>
      </c>
      <c r="F17" s="7" t="s">
        <v>647</v>
      </c>
      <c r="G17" s="7" t="s">
        <v>647</v>
      </c>
      <c r="H17" s="7" t="s">
        <v>647</v>
      </c>
      <c r="I17" s="7" t="s">
        <v>647</v>
      </c>
      <c r="J17" s="7" t="s">
        <v>647</v>
      </c>
      <c r="K17" s="7" t="s">
        <v>647</v>
      </c>
      <c r="L17" s="21">
        <f>SUM(E17:K17)</f>
        <v>2155869</v>
      </c>
    </row>
    <row r="18" spans="2:14" x14ac:dyDescent="0.25">
      <c r="C18" s="29" t="s">
        <v>855</v>
      </c>
      <c r="D18" s="27" t="s">
        <v>641</v>
      </c>
      <c r="E18" s="7">
        <v>0</v>
      </c>
      <c r="F18" s="7" t="s">
        <v>647</v>
      </c>
      <c r="G18" s="7" t="s">
        <v>647</v>
      </c>
      <c r="H18" s="7" t="s">
        <v>647</v>
      </c>
      <c r="I18" s="7" t="s">
        <v>647</v>
      </c>
      <c r="J18" s="7" t="s">
        <v>647</v>
      </c>
      <c r="K18" s="7" t="s">
        <v>647</v>
      </c>
      <c r="L18" s="28">
        <v>0</v>
      </c>
    </row>
    <row r="19" spans="2:14" x14ac:dyDescent="0.25">
      <c r="C19" s="20" t="s">
        <v>645</v>
      </c>
      <c r="D19" s="27" t="s">
        <v>641</v>
      </c>
      <c r="E19" s="21">
        <f>SUM(E15:E18)</f>
        <v>2155869</v>
      </c>
      <c r="F19" s="7" t="s">
        <v>647</v>
      </c>
      <c r="G19" s="7" t="s">
        <v>647</v>
      </c>
      <c r="H19" s="7" t="s">
        <v>647</v>
      </c>
      <c r="I19" s="7" t="s">
        <v>647</v>
      </c>
      <c r="J19" s="7" t="s">
        <v>647</v>
      </c>
      <c r="K19" s="7" t="s">
        <v>647</v>
      </c>
      <c r="L19" s="21">
        <f>SUM(L15:L18)</f>
        <v>2155869</v>
      </c>
    </row>
    <row r="20" spans="2:14" x14ac:dyDescent="0.25">
      <c r="C20" s="20" t="s">
        <v>648</v>
      </c>
      <c r="D20" s="27" t="s">
        <v>641</v>
      </c>
      <c r="E20" s="21">
        <f>SUM(E13,E19)</f>
        <v>2155869</v>
      </c>
      <c r="F20" s="21">
        <f t="shared" ref="F20:L20" si="2">SUM(F13,F19)</f>
        <v>468129</v>
      </c>
      <c r="G20" s="21">
        <f t="shared" si="2"/>
        <v>1181293</v>
      </c>
      <c r="H20" s="21">
        <f t="shared" si="2"/>
        <v>3945616</v>
      </c>
      <c r="I20" s="21">
        <f t="shared" si="2"/>
        <v>944871</v>
      </c>
      <c r="J20" s="21">
        <f t="shared" si="2"/>
        <v>220109</v>
      </c>
      <c r="K20" s="21">
        <f t="shared" si="2"/>
        <v>1236706</v>
      </c>
      <c r="L20" s="21">
        <f t="shared" si="2"/>
        <v>10152593</v>
      </c>
    </row>
    <row r="21" spans="2:14" x14ac:dyDescent="0.25">
      <c r="B21" s="48" t="s">
        <v>649</v>
      </c>
    </row>
    <row r="22" spans="2:14" x14ac:dyDescent="0.25">
      <c r="B22" s="105" t="s">
        <v>650</v>
      </c>
      <c r="C22" s="1"/>
    </row>
    <row r="23" spans="2:14" x14ac:dyDescent="0.25">
      <c r="B23" s="105"/>
      <c r="C23" s="1"/>
    </row>
    <row r="24" spans="2:14" x14ac:dyDescent="0.25">
      <c r="B24" s="32" t="s">
        <v>651</v>
      </c>
      <c r="C24" s="1"/>
    </row>
    <row r="25" spans="2:14" x14ac:dyDescent="0.25">
      <c r="B25" s="24" t="s">
        <v>652</v>
      </c>
      <c r="C25" s="34"/>
      <c r="D25" s="25" t="s">
        <v>615</v>
      </c>
      <c r="E25" s="25" t="s">
        <v>521</v>
      </c>
      <c r="F25" s="25" t="s">
        <v>522</v>
      </c>
      <c r="G25" s="25" t="s">
        <v>523</v>
      </c>
      <c r="H25" s="25" t="s">
        <v>525</v>
      </c>
      <c r="I25" s="25" t="s">
        <v>526</v>
      </c>
      <c r="J25" s="25" t="s">
        <v>527</v>
      </c>
      <c r="K25" s="25" t="s">
        <v>528</v>
      </c>
      <c r="L25" s="25">
        <v>2022</v>
      </c>
    </row>
    <row r="26" spans="2:14" x14ac:dyDescent="0.25">
      <c r="C26" s="19" t="s">
        <v>653</v>
      </c>
      <c r="D26" s="27" t="s">
        <v>641</v>
      </c>
      <c r="E26" s="30">
        <v>793851</v>
      </c>
      <c r="F26" s="30">
        <v>467937</v>
      </c>
      <c r="G26" s="30">
        <v>248401</v>
      </c>
      <c r="H26" s="30">
        <v>544075</v>
      </c>
      <c r="I26" s="30">
        <v>872871</v>
      </c>
      <c r="J26" s="30">
        <v>209629</v>
      </c>
      <c r="K26" s="30">
        <v>1146906</v>
      </c>
      <c r="L26" s="21">
        <v>4283670</v>
      </c>
    </row>
    <row r="27" spans="2:14" x14ac:dyDescent="0.25">
      <c r="C27" s="11" t="s">
        <v>654</v>
      </c>
      <c r="D27" s="27" t="s">
        <v>641</v>
      </c>
      <c r="E27" s="7">
        <v>0</v>
      </c>
      <c r="F27" s="3">
        <v>103294</v>
      </c>
      <c r="G27" s="7">
        <v>0</v>
      </c>
      <c r="H27" s="3">
        <v>3690235</v>
      </c>
      <c r="I27" s="3">
        <v>886105</v>
      </c>
      <c r="J27" s="7">
        <v>0</v>
      </c>
      <c r="K27" s="3">
        <v>1185480</v>
      </c>
      <c r="L27" s="31">
        <v>5865114</v>
      </c>
    </row>
    <row r="28" spans="2:14" x14ac:dyDescent="0.25">
      <c r="C28" s="11" t="s">
        <v>33</v>
      </c>
      <c r="D28" s="27" t="s">
        <v>641</v>
      </c>
      <c r="E28" s="7">
        <v>0</v>
      </c>
      <c r="F28" s="7">
        <v>0</v>
      </c>
      <c r="G28" s="3">
        <v>24859</v>
      </c>
      <c r="H28" s="3">
        <v>3373791</v>
      </c>
      <c r="I28" s="7">
        <v>0</v>
      </c>
      <c r="J28" s="7">
        <v>0</v>
      </c>
      <c r="K28" s="7">
        <v>0</v>
      </c>
      <c r="L28" s="31">
        <v>3398650</v>
      </c>
      <c r="N28" s="224"/>
    </row>
    <row r="29" spans="2:14" x14ac:dyDescent="0.25">
      <c r="C29" s="11"/>
      <c r="D29" s="27"/>
      <c r="E29" s="4"/>
      <c r="F29" s="4"/>
      <c r="G29" s="4"/>
      <c r="H29" s="4"/>
      <c r="I29" s="4"/>
      <c r="J29" s="4"/>
      <c r="K29" s="4"/>
      <c r="L29" s="4"/>
    </row>
    <row r="30" spans="2:14" x14ac:dyDescent="0.25">
      <c r="B30" s="32" t="s">
        <v>655</v>
      </c>
      <c r="C30" s="11"/>
      <c r="D30" s="27"/>
      <c r="E30" s="4"/>
      <c r="F30" s="4"/>
      <c r="G30" s="3"/>
      <c r="H30" s="3"/>
      <c r="I30" s="4"/>
      <c r="J30" s="4"/>
      <c r="K30" s="4"/>
      <c r="L30" s="31"/>
    </row>
    <row r="31" spans="2:14" x14ac:dyDescent="0.25">
      <c r="B31" s="24" t="s">
        <v>655</v>
      </c>
      <c r="C31" s="34"/>
      <c r="D31" s="25" t="s">
        <v>615</v>
      </c>
      <c r="E31" s="25" t="s">
        <v>521</v>
      </c>
      <c r="F31" s="25" t="s">
        <v>522</v>
      </c>
      <c r="G31" s="25" t="s">
        <v>523</v>
      </c>
      <c r="H31" s="25" t="s">
        <v>525</v>
      </c>
      <c r="I31" s="25" t="s">
        <v>526</v>
      </c>
      <c r="J31" s="25" t="s">
        <v>527</v>
      </c>
      <c r="K31" s="25" t="s">
        <v>528</v>
      </c>
      <c r="L31" s="25">
        <v>2022</v>
      </c>
    </row>
    <row r="32" spans="2:14" ht="30" x14ac:dyDescent="0.25">
      <c r="C32" s="11" t="s">
        <v>656</v>
      </c>
      <c r="D32" s="81" t="s">
        <v>657</v>
      </c>
      <c r="E32" s="4">
        <v>6.4</v>
      </c>
      <c r="F32" s="4">
        <v>20.100000000000001</v>
      </c>
      <c r="G32" s="4">
        <v>1.9</v>
      </c>
      <c r="H32" s="4">
        <v>5.3</v>
      </c>
      <c r="I32" s="4">
        <v>13.3</v>
      </c>
      <c r="J32" s="4">
        <v>6.5</v>
      </c>
      <c r="K32" s="4">
        <v>30.5</v>
      </c>
      <c r="L32" s="9">
        <v>8.3000000000000007</v>
      </c>
    </row>
    <row r="33" spans="3:12" x14ac:dyDescent="0.25">
      <c r="C33" s="11"/>
      <c r="D33" s="27"/>
      <c r="E33" s="4"/>
      <c r="F33" s="4"/>
      <c r="G33" s="3"/>
      <c r="H33" s="3"/>
      <c r="I33" s="4"/>
      <c r="J33" s="4"/>
      <c r="K33" s="4"/>
      <c r="L33" s="31"/>
    </row>
  </sheetData>
  <mergeCells count="1">
    <mergeCell ref="B8:C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12AE8-A68A-43EE-833C-BF3C119292AD}">
  <dimension ref="B5:N27"/>
  <sheetViews>
    <sheetView showGridLines="0" topLeftCell="A5" workbookViewId="0">
      <selection activeCell="B10" sqref="B10"/>
    </sheetView>
  </sheetViews>
  <sheetFormatPr defaultRowHeight="15" x14ac:dyDescent="0.25"/>
  <cols>
    <col min="1" max="1" width="3.28515625" customWidth="1"/>
    <col min="2" max="2" width="5.7109375" customWidth="1"/>
    <col min="3" max="3" width="49.42578125" customWidth="1"/>
    <col min="4" max="4" width="20.7109375" customWidth="1"/>
    <col min="5" max="12" width="16.140625" customWidth="1"/>
  </cols>
  <sheetData>
    <row r="5" spans="2:12" x14ac:dyDescent="0.25">
      <c r="B5" s="32" t="s">
        <v>0</v>
      </c>
    </row>
    <row r="6" spans="2:12" x14ac:dyDescent="0.25">
      <c r="B6" s="32"/>
    </row>
    <row r="7" spans="2:12" ht="16.5" customHeight="1" x14ac:dyDescent="0.25">
      <c r="B7" s="266" t="s">
        <v>658</v>
      </c>
      <c r="C7" s="266"/>
      <c r="D7" s="266"/>
      <c r="E7" s="266"/>
      <c r="F7" s="266"/>
      <c r="G7" s="266"/>
      <c r="H7" s="266"/>
      <c r="I7" s="266"/>
      <c r="J7" s="266"/>
      <c r="K7" s="266"/>
      <c r="L7" s="266"/>
    </row>
    <row r="8" spans="2:12" s="80" customFormat="1" ht="30" customHeight="1" x14ac:dyDescent="0.25">
      <c r="B8" s="264" t="s">
        <v>659</v>
      </c>
      <c r="C8" s="264"/>
      <c r="D8" s="58" t="s">
        <v>615</v>
      </c>
      <c r="E8" s="58" t="s">
        <v>521</v>
      </c>
      <c r="F8" s="58" t="s">
        <v>522</v>
      </c>
      <c r="G8" s="58" t="s">
        <v>523</v>
      </c>
      <c r="H8" s="58" t="s">
        <v>525</v>
      </c>
      <c r="I8" s="58" t="s">
        <v>526</v>
      </c>
      <c r="J8" s="58" t="s">
        <v>527</v>
      </c>
      <c r="K8" s="58" t="s">
        <v>528</v>
      </c>
      <c r="L8" s="58">
        <v>2022</v>
      </c>
    </row>
    <row r="9" spans="2:12" ht="30" x14ac:dyDescent="0.25">
      <c r="C9" s="11" t="s">
        <v>660</v>
      </c>
      <c r="D9" s="11"/>
      <c r="E9" s="7" t="s">
        <v>661</v>
      </c>
      <c r="F9" s="7" t="s">
        <v>661</v>
      </c>
      <c r="G9" s="2" t="s">
        <v>662</v>
      </c>
      <c r="H9" s="7" t="s">
        <v>663</v>
      </c>
      <c r="I9" s="7" t="s">
        <v>664</v>
      </c>
      <c r="J9" s="2" t="s">
        <v>665</v>
      </c>
      <c r="K9" s="7" t="s">
        <v>664</v>
      </c>
    </row>
    <row r="10" spans="2:12" x14ac:dyDescent="0.25">
      <c r="C10" s="19" t="s">
        <v>666</v>
      </c>
      <c r="D10" s="2" t="s">
        <v>667</v>
      </c>
      <c r="E10" s="7">
        <v>1554</v>
      </c>
      <c r="F10" s="7">
        <v>298</v>
      </c>
      <c r="G10" s="7">
        <v>782</v>
      </c>
      <c r="H10" s="7">
        <v>1256</v>
      </c>
      <c r="I10" s="7">
        <v>552</v>
      </c>
      <c r="J10" s="7">
        <v>602.62</v>
      </c>
      <c r="K10" s="7">
        <v>484.92</v>
      </c>
      <c r="L10" s="45">
        <f t="shared" ref="L10:L12" si="0">SUM(E10:K10)</f>
        <v>5529.54</v>
      </c>
    </row>
    <row r="11" spans="2:12" x14ac:dyDescent="0.25">
      <c r="C11" s="19" t="s">
        <v>668</v>
      </c>
      <c r="D11" s="2" t="s">
        <v>667</v>
      </c>
      <c r="E11" s="7">
        <v>0.4</v>
      </c>
      <c r="F11" s="7">
        <v>65</v>
      </c>
      <c r="G11" s="7">
        <v>8</v>
      </c>
      <c r="H11" s="7">
        <v>95</v>
      </c>
      <c r="I11" s="7">
        <v>15</v>
      </c>
      <c r="J11" s="7">
        <v>3</v>
      </c>
      <c r="K11" s="7">
        <v>10</v>
      </c>
      <c r="L11" s="45">
        <f t="shared" si="0"/>
        <v>196.4</v>
      </c>
    </row>
    <row r="12" spans="2:12" x14ac:dyDescent="0.25">
      <c r="C12" s="19" t="s">
        <v>669</v>
      </c>
      <c r="D12" s="2" t="s">
        <v>667</v>
      </c>
      <c r="E12" s="7">
        <v>0</v>
      </c>
      <c r="F12" s="7">
        <v>0</v>
      </c>
      <c r="G12" s="7">
        <v>110</v>
      </c>
      <c r="H12" s="7">
        <v>17</v>
      </c>
      <c r="I12" s="7">
        <v>234</v>
      </c>
      <c r="J12" s="7">
        <v>238</v>
      </c>
      <c r="K12" s="7">
        <v>10</v>
      </c>
      <c r="L12" s="45">
        <f t="shared" si="0"/>
        <v>609</v>
      </c>
    </row>
    <row r="13" spans="2:12" x14ac:dyDescent="0.25">
      <c r="C13" s="19" t="s">
        <v>670</v>
      </c>
      <c r="D13" s="2" t="s">
        <v>667</v>
      </c>
      <c r="E13" s="7">
        <v>0</v>
      </c>
      <c r="F13" s="7">
        <v>0</v>
      </c>
      <c r="G13" s="7">
        <v>6</v>
      </c>
      <c r="H13" s="7">
        <v>10</v>
      </c>
      <c r="I13" s="7">
        <v>111</v>
      </c>
      <c r="J13" s="7">
        <v>10</v>
      </c>
      <c r="K13" s="7">
        <v>8</v>
      </c>
      <c r="L13" s="45">
        <f>SUM(E13:K13)</f>
        <v>145</v>
      </c>
    </row>
    <row r="15" spans="2:12" x14ac:dyDescent="0.25">
      <c r="B15" s="32" t="s">
        <v>671</v>
      </c>
    </row>
    <row r="16" spans="2:12" x14ac:dyDescent="0.25">
      <c r="B16" s="24" t="s">
        <v>37</v>
      </c>
      <c r="C16" s="34"/>
      <c r="D16" s="25" t="s">
        <v>615</v>
      </c>
      <c r="E16" s="25" t="s">
        <v>521</v>
      </c>
      <c r="F16" s="25" t="s">
        <v>522</v>
      </c>
      <c r="G16" s="25" t="s">
        <v>523</v>
      </c>
      <c r="H16" s="25" t="s">
        <v>525</v>
      </c>
      <c r="I16" s="25" t="s">
        <v>526</v>
      </c>
      <c r="J16" s="25" t="s">
        <v>527</v>
      </c>
      <c r="K16" s="25" t="s">
        <v>528</v>
      </c>
      <c r="L16" s="25">
        <v>2022</v>
      </c>
    </row>
    <row r="17" spans="2:14" x14ac:dyDescent="0.25">
      <c r="C17" s="14" t="s">
        <v>672</v>
      </c>
      <c r="D17" s="27" t="s">
        <v>673</v>
      </c>
      <c r="E17" s="4">
        <v>1</v>
      </c>
      <c r="F17" s="7">
        <v>0</v>
      </c>
      <c r="G17" s="7">
        <v>0</v>
      </c>
      <c r="H17" s="4">
        <v>2</v>
      </c>
      <c r="I17" s="7">
        <v>0</v>
      </c>
      <c r="J17" s="7">
        <v>0</v>
      </c>
      <c r="K17" s="7">
        <v>0</v>
      </c>
      <c r="L17" s="45">
        <f>SUM(E17:K17)</f>
        <v>3</v>
      </c>
    </row>
    <row r="18" spans="2:14" x14ac:dyDescent="0.25">
      <c r="C18" s="29" t="s">
        <v>674</v>
      </c>
      <c r="D18" s="27" t="s">
        <v>673</v>
      </c>
      <c r="E18" s="7">
        <v>0</v>
      </c>
      <c r="F18" s="7">
        <v>0</v>
      </c>
      <c r="G18" s="7">
        <v>0</v>
      </c>
      <c r="H18" s="4">
        <v>3</v>
      </c>
      <c r="I18" s="7">
        <v>0</v>
      </c>
      <c r="J18" s="7">
        <v>0</v>
      </c>
      <c r="K18" s="7">
        <v>0</v>
      </c>
      <c r="L18" s="45">
        <f t="shared" ref="L18:L21" si="1">SUM(E18:K18)</f>
        <v>3</v>
      </c>
    </row>
    <row r="19" spans="2:14" x14ac:dyDescent="0.25">
      <c r="C19" s="29" t="s">
        <v>675</v>
      </c>
      <c r="D19" s="27" t="s">
        <v>673</v>
      </c>
      <c r="E19" s="7">
        <v>0</v>
      </c>
      <c r="F19" s="4">
        <v>1</v>
      </c>
      <c r="G19" s="4">
        <v>2</v>
      </c>
      <c r="H19" s="4">
        <v>5</v>
      </c>
      <c r="I19" s="7">
        <v>0</v>
      </c>
      <c r="J19" s="7">
        <v>0</v>
      </c>
      <c r="K19" s="4">
        <v>3</v>
      </c>
      <c r="L19" s="45">
        <f t="shared" si="1"/>
        <v>11</v>
      </c>
    </row>
    <row r="20" spans="2:14" x14ac:dyDescent="0.25">
      <c r="C20" s="29" t="s">
        <v>676</v>
      </c>
      <c r="D20" s="27" t="s">
        <v>673</v>
      </c>
      <c r="E20" s="4">
        <v>1</v>
      </c>
      <c r="F20" s="7">
        <v>0</v>
      </c>
      <c r="G20" s="4">
        <v>1</v>
      </c>
      <c r="H20" s="4">
        <v>5</v>
      </c>
      <c r="I20" s="7">
        <v>0</v>
      </c>
      <c r="J20" s="7">
        <v>0</v>
      </c>
      <c r="K20" s="7">
        <v>0</v>
      </c>
      <c r="L20" s="45">
        <f t="shared" si="1"/>
        <v>7</v>
      </c>
    </row>
    <row r="21" spans="2:14" x14ac:dyDescent="0.25">
      <c r="C21" s="29" t="s">
        <v>677</v>
      </c>
      <c r="D21" s="27" t="s">
        <v>673</v>
      </c>
      <c r="E21" s="4">
        <v>5</v>
      </c>
      <c r="F21" s="4">
        <v>4</v>
      </c>
      <c r="G21" s="4">
        <v>17</v>
      </c>
      <c r="H21" s="4">
        <v>351</v>
      </c>
      <c r="I21" s="7">
        <v>0</v>
      </c>
      <c r="J21" s="7">
        <v>0</v>
      </c>
      <c r="K21" s="4">
        <v>15</v>
      </c>
      <c r="L21" s="45">
        <f t="shared" si="1"/>
        <v>392</v>
      </c>
    </row>
    <row r="22" spans="2:14" x14ac:dyDescent="0.25">
      <c r="B22" s="105" t="s">
        <v>678</v>
      </c>
      <c r="C22" s="29"/>
      <c r="E22" s="4"/>
      <c r="F22" s="4"/>
      <c r="G22" s="4"/>
      <c r="H22" s="4"/>
      <c r="I22" s="4"/>
      <c r="J22" s="4"/>
      <c r="K22" s="4"/>
    </row>
    <row r="23" spans="2:14" x14ac:dyDescent="0.25">
      <c r="C23" s="5"/>
      <c r="D23" s="5"/>
      <c r="E23" s="5"/>
      <c r="F23" s="5"/>
      <c r="G23" s="5"/>
      <c r="H23" s="5"/>
      <c r="I23" s="5"/>
      <c r="J23" s="5"/>
      <c r="K23" s="1"/>
      <c r="L23" s="1"/>
      <c r="M23" s="1"/>
      <c r="N23" s="1"/>
    </row>
    <row r="24" spans="2:14" x14ac:dyDescent="0.25">
      <c r="K24" s="1"/>
      <c r="L24" s="1"/>
      <c r="M24" s="1"/>
      <c r="N24" s="1"/>
    </row>
    <row r="25" spans="2:14" x14ac:dyDescent="0.25">
      <c r="K25" s="1"/>
      <c r="L25" s="1"/>
      <c r="M25" s="1"/>
      <c r="N25" s="1"/>
    </row>
    <row r="26" spans="2:14" x14ac:dyDescent="0.25">
      <c r="K26" s="1"/>
      <c r="L26" s="1"/>
      <c r="M26" s="1"/>
      <c r="N26" s="1"/>
    </row>
    <row r="27" spans="2:14" x14ac:dyDescent="0.25">
      <c r="C27" s="5"/>
      <c r="D27" s="5"/>
      <c r="E27" s="5"/>
      <c r="F27" s="5"/>
      <c r="G27" s="5"/>
      <c r="H27" s="1"/>
      <c r="I27" s="1"/>
      <c r="J27" s="1"/>
      <c r="K27" s="1"/>
      <c r="L27" s="1"/>
      <c r="M27" s="1"/>
      <c r="N27" s="1"/>
    </row>
  </sheetData>
  <mergeCells count="2">
    <mergeCell ref="B8:C8"/>
    <mergeCell ref="B7:L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B859-5DD2-43FB-902A-60AE716A6E50}">
  <dimension ref="B5:M17"/>
  <sheetViews>
    <sheetView showGridLines="0" workbookViewId="0">
      <selection activeCell="F23" sqref="F23"/>
    </sheetView>
  </sheetViews>
  <sheetFormatPr defaultRowHeight="15" x14ac:dyDescent="0.25"/>
  <cols>
    <col min="1" max="1" width="3.28515625" customWidth="1"/>
    <col min="2" max="2" width="5.7109375" customWidth="1"/>
    <col min="3" max="3" width="49.42578125" customWidth="1"/>
    <col min="4" max="4" width="20.7109375" customWidth="1"/>
    <col min="5" max="12" width="16.140625" customWidth="1"/>
    <col min="13" max="13" width="19.28515625" bestFit="1" customWidth="1"/>
  </cols>
  <sheetData>
    <row r="5" spans="2:13" x14ac:dyDescent="0.25">
      <c r="B5" s="32" t="s">
        <v>0</v>
      </c>
    </row>
    <row r="6" spans="2:13" x14ac:dyDescent="0.25">
      <c r="B6" s="32"/>
    </row>
    <row r="7" spans="2:13" ht="34.5" customHeight="1" x14ac:dyDescent="0.25">
      <c r="B7" s="266" t="s">
        <v>679</v>
      </c>
      <c r="C7" s="266"/>
      <c r="D7" s="266"/>
      <c r="E7" s="266"/>
      <c r="F7" s="266"/>
      <c r="G7" s="266"/>
    </row>
    <row r="8" spans="2:13" ht="90.75" customHeight="1" x14ac:dyDescent="0.25">
      <c r="B8" s="264" t="s">
        <v>680</v>
      </c>
      <c r="C8" s="264"/>
      <c r="D8" s="25" t="s">
        <v>615</v>
      </c>
      <c r="E8" s="25" t="s">
        <v>521</v>
      </c>
      <c r="F8" s="25" t="s">
        <v>522</v>
      </c>
      <c r="G8" s="25" t="s">
        <v>681</v>
      </c>
      <c r="H8" s="25" t="s">
        <v>525</v>
      </c>
      <c r="I8" s="25" t="s">
        <v>526</v>
      </c>
      <c r="J8" s="25" t="s">
        <v>527</v>
      </c>
      <c r="K8" s="25" t="s">
        <v>528</v>
      </c>
      <c r="L8" s="25">
        <v>2022</v>
      </c>
    </row>
    <row r="9" spans="2:13" x14ac:dyDescent="0.25">
      <c r="C9" s="14" t="s">
        <v>682</v>
      </c>
      <c r="D9" s="27" t="s">
        <v>683</v>
      </c>
      <c r="E9" s="130">
        <v>83</v>
      </c>
      <c r="F9" s="130">
        <v>40</v>
      </c>
      <c r="G9" s="130">
        <v>285</v>
      </c>
      <c r="H9" s="130">
        <v>141</v>
      </c>
      <c r="I9" s="130">
        <v>158</v>
      </c>
      <c r="J9" s="130">
        <v>201</v>
      </c>
      <c r="K9" s="130">
        <v>64</v>
      </c>
      <c r="L9" s="31">
        <f>SUM(E9:K9)</f>
        <v>972</v>
      </c>
      <c r="M9" s="225"/>
    </row>
    <row r="10" spans="2:13" x14ac:dyDescent="0.25">
      <c r="C10" s="14" t="s">
        <v>684</v>
      </c>
      <c r="D10" s="27" t="s">
        <v>683</v>
      </c>
      <c r="E10" s="130">
        <v>0</v>
      </c>
      <c r="F10" s="130">
        <v>35</v>
      </c>
      <c r="G10" s="3">
        <v>121434</v>
      </c>
      <c r="H10" s="130">
        <v>520</v>
      </c>
      <c r="I10" s="130">
        <v>152</v>
      </c>
      <c r="J10" s="130">
        <v>38</v>
      </c>
      <c r="K10" s="130">
        <v>71</v>
      </c>
      <c r="L10" s="31">
        <f>SUM(E10:K10)</f>
        <v>122250</v>
      </c>
    </row>
    <row r="11" spans="2:13" x14ac:dyDescent="0.25">
      <c r="C11" s="14" t="s">
        <v>685</v>
      </c>
      <c r="D11" s="27" t="s">
        <v>683</v>
      </c>
      <c r="E11" s="130">
        <v>278</v>
      </c>
      <c r="F11" s="130">
        <v>49</v>
      </c>
      <c r="G11" s="130">
        <v>400</v>
      </c>
      <c r="H11" s="130">
        <v>181</v>
      </c>
      <c r="I11" s="130">
        <v>78</v>
      </c>
      <c r="J11" s="130">
        <v>110</v>
      </c>
      <c r="K11" s="130">
        <v>0</v>
      </c>
      <c r="L11" s="31">
        <f>SUM(E11:K11)</f>
        <v>1096</v>
      </c>
    </row>
    <row r="12" spans="2:13" x14ac:dyDescent="0.25">
      <c r="C12" s="14" t="s">
        <v>686</v>
      </c>
      <c r="D12" s="27" t="s">
        <v>683</v>
      </c>
      <c r="E12" s="130">
        <v>118</v>
      </c>
      <c r="F12" s="130">
        <v>0</v>
      </c>
      <c r="G12" s="130">
        <v>855</v>
      </c>
      <c r="H12" s="130">
        <v>376</v>
      </c>
      <c r="I12" s="3">
        <v>1779</v>
      </c>
      <c r="J12" s="130">
        <v>222</v>
      </c>
      <c r="K12" s="130">
        <v>211</v>
      </c>
      <c r="L12" s="31">
        <f t="shared" ref="L12" si="0">SUM(E12:K12)</f>
        <v>3561</v>
      </c>
    </row>
    <row r="13" spans="2:13" x14ac:dyDescent="0.25">
      <c r="C13" s="38" t="s">
        <v>687</v>
      </c>
      <c r="D13" s="45" t="s">
        <v>683</v>
      </c>
      <c r="E13" s="131">
        <f>SUM(E9:E12)</f>
        <v>479</v>
      </c>
      <c r="F13" s="131">
        <f t="shared" ref="F13:K13" si="1">SUM(F9:F12)</f>
        <v>124</v>
      </c>
      <c r="G13" s="31">
        <f t="shared" si="1"/>
        <v>122974</v>
      </c>
      <c r="H13" s="31">
        <f t="shared" si="1"/>
        <v>1218</v>
      </c>
      <c r="I13" s="31">
        <f t="shared" si="1"/>
        <v>2167</v>
      </c>
      <c r="J13" s="131">
        <f t="shared" si="1"/>
        <v>571</v>
      </c>
      <c r="K13" s="131">
        <f t="shared" si="1"/>
        <v>346</v>
      </c>
      <c r="L13" s="31">
        <f>SUM(E13:K13)</f>
        <v>127879</v>
      </c>
    </row>
    <row r="14" spans="2:13" x14ac:dyDescent="0.25">
      <c r="C14" s="14" t="s">
        <v>688</v>
      </c>
      <c r="D14" s="27" t="s">
        <v>683</v>
      </c>
      <c r="E14" s="130">
        <v>0</v>
      </c>
      <c r="F14" s="130">
        <v>0</v>
      </c>
      <c r="G14" s="130">
        <v>0</v>
      </c>
      <c r="H14" s="3">
        <v>3166933</v>
      </c>
      <c r="I14" s="3">
        <v>2863388</v>
      </c>
      <c r="J14" s="3">
        <v>2192291</v>
      </c>
      <c r="K14" s="3">
        <v>1476921</v>
      </c>
      <c r="L14" s="31">
        <f>SUM(E14:K14)</f>
        <v>9699533</v>
      </c>
    </row>
    <row r="15" spans="2:13" x14ac:dyDescent="0.25">
      <c r="C15" s="14" t="s">
        <v>689</v>
      </c>
      <c r="D15" s="27" t="s">
        <v>683</v>
      </c>
      <c r="E15" s="3">
        <v>46454209</v>
      </c>
      <c r="F15" s="3">
        <v>110200</v>
      </c>
      <c r="G15" s="3">
        <v>50360748</v>
      </c>
      <c r="H15" s="3">
        <v>20578439</v>
      </c>
      <c r="I15" s="3">
        <v>3873235</v>
      </c>
      <c r="J15" s="3">
        <v>8507144</v>
      </c>
      <c r="K15" s="3">
        <v>16500000</v>
      </c>
      <c r="L15" s="31">
        <f>SUM(E15:K15)</f>
        <v>146383975</v>
      </c>
    </row>
    <row r="16" spans="2:13" x14ac:dyDescent="0.25">
      <c r="B16" s="48" t="s">
        <v>690</v>
      </c>
    </row>
    <row r="17" spans="2:2" x14ac:dyDescent="0.25">
      <c r="B17" s="48"/>
    </row>
  </sheetData>
  <mergeCells count="2">
    <mergeCell ref="B8:C8"/>
    <mergeCell ref="B7:G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CFE8-A4C6-4D44-8781-12F1F64B977D}">
  <dimension ref="B5:O39"/>
  <sheetViews>
    <sheetView showGridLines="0" workbookViewId="0">
      <selection activeCell="F38" sqref="F38"/>
    </sheetView>
  </sheetViews>
  <sheetFormatPr defaultRowHeight="15" x14ac:dyDescent="0.25"/>
  <cols>
    <col min="1" max="1" width="3.28515625" customWidth="1"/>
    <col min="2" max="2" width="5.7109375" customWidth="1"/>
    <col min="3" max="3" width="49.42578125" customWidth="1"/>
    <col min="4" max="17" width="20.7109375" customWidth="1"/>
  </cols>
  <sheetData>
    <row r="5" spans="2:13" x14ac:dyDescent="0.25">
      <c r="B5" s="32" t="s">
        <v>0</v>
      </c>
    </row>
    <row r="6" spans="2:13" x14ac:dyDescent="0.25">
      <c r="B6" s="32" t="s">
        <v>691</v>
      </c>
    </row>
    <row r="7" spans="2:13" x14ac:dyDescent="0.25">
      <c r="B7" s="24" t="s">
        <v>53</v>
      </c>
      <c r="C7" s="24"/>
      <c r="D7" s="25" t="s">
        <v>521</v>
      </c>
      <c r="E7" s="25" t="s">
        <v>522</v>
      </c>
      <c r="F7" s="25" t="s">
        <v>523</v>
      </c>
      <c r="G7" s="25" t="s">
        <v>692</v>
      </c>
      <c r="H7" s="25" t="s">
        <v>525</v>
      </c>
      <c r="I7" s="25" t="s">
        <v>526</v>
      </c>
      <c r="J7" s="25" t="s">
        <v>527</v>
      </c>
      <c r="K7" s="25" t="s">
        <v>528</v>
      </c>
      <c r="L7" s="25" t="s">
        <v>520</v>
      </c>
      <c r="M7" s="25">
        <v>2022</v>
      </c>
    </row>
    <row r="8" spans="2:13" x14ac:dyDescent="0.25">
      <c r="C8" s="5" t="s">
        <v>693</v>
      </c>
      <c r="D8" s="4">
        <v>388</v>
      </c>
      <c r="E8" s="4">
        <v>105</v>
      </c>
      <c r="F8" s="4">
        <v>2173</v>
      </c>
      <c r="G8" s="27" t="s">
        <v>445</v>
      </c>
      <c r="H8" s="4">
        <v>1880</v>
      </c>
      <c r="I8" s="4">
        <v>1399</v>
      </c>
      <c r="J8" s="4">
        <v>687</v>
      </c>
      <c r="K8" s="4">
        <v>920</v>
      </c>
      <c r="L8" s="4">
        <v>760</v>
      </c>
      <c r="M8" s="45">
        <f>SUM(D8:L8)</f>
        <v>8312</v>
      </c>
    </row>
    <row r="9" spans="2:13" x14ac:dyDescent="0.25">
      <c r="C9" s="5" t="s">
        <v>694</v>
      </c>
      <c r="D9" s="37">
        <v>1</v>
      </c>
      <c r="E9" s="37">
        <v>1</v>
      </c>
      <c r="F9" s="37">
        <v>1</v>
      </c>
      <c r="G9" s="27" t="s">
        <v>445</v>
      </c>
      <c r="H9" s="37">
        <v>1</v>
      </c>
      <c r="I9" s="37">
        <v>1</v>
      </c>
      <c r="J9" s="37">
        <v>1</v>
      </c>
      <c r="K9" s="37">
        <v>1</v>
      </c>
      <c r="L9" s="37">
        <v>1</v>
      </c>
      <c r="M9" s="64">
        <v>1</v>
      </c>
    </row>
    <row r="10" spans="2:13" ht="30" x14ac:dyDescent="0.25">
      <c r="C10" s="5" t="s">
        <v>695</v>
      </c>
      <c r="D10" s="4">
        <v>388</v>
      </c>
      <c r="E10" s="4">
        <v>105</v>
      </c>
      <c r="F10" s="4">
        <v>2173</v>
      </c>
      <c r="G10" s="27" t="s">
        <v>445</v>
      </c>
      <c r="H10" s="4">
        <v>1880</v>
      </c>
      <c r="I10" s="4">
        <v>1399</v>
      </c>
      <c r="J10" s="4">
        <v>687</v>
      </c>
      <c r="K10" s="4">
        <v>920</v>
      </c>
      <c r="L10" s="4">
        <v>760</v>
      </c>
      <c r="M10" s="45">
        <f>SUM(D10:L10)</f>
        <v>8312</v>
      </c>
    </row>
    <row r="11" spans="2:13" ht="30" x14ac:dyDescent="0.25">
      <c r="C11" s="5" t="s">
        <v>696</v>
      </c>
      <c r="D11" s="37">
        <v>1</v>
      </c>
      <c r="E11" s="37">
        <v>1</v>
      </c>
      <c r="F11" s="37">
        <v>1</v>
      </c>
      <c r="G11" s="27" t="s">
        <v>445</v>
      </c>
      <c r="H11" s="37">
        <v>1</v>
      </c>
      <c r="I11" s="37">
        <v>1</v>
      </c>
      <c r="J11" s="37">
        <v>1</v>
      </c>
      <c r="K11" s="37">
        <v>1</v>
      </c>
      <c r="L11" s="37">
        <v>1</v>
      </c>
      <c r="M11" s="64">
        <v>1</v>
      </c>
    </row>
    <row r="12" spans="2:13" ht="30" x14ac:dyDescent="0.25">
      <c r="C12" s="5" t="s">
        <v>697</v>
      </c>
      <c r="D12" s="4">
        <v>388</v>
      </c>
      <c r="E12" s="4">
        <v>105</v>
      </c>
      <c r="F12" s="4">
        <v>2173</v>
      </c>
      <c r="G12" s="27" t="s">
        <v>445</v>
      </c>
      <c r="H12" s="130">
        <v>0</v>
      </c>
      <c r="I12" s="130">
        <v>0</v>
      </c>
      <c r="J12" s="130">
        <v>0</v>
      </c>
      <c r="K12" s="130">
        <v>0</v>
      </c>
      <c r="L12" s="4">
        <v>760</v>
      </c>
      <c r="M12" s="45">
        <f>SUM(D12:L12)</f>
        <v>3426</v>
      </c>
    </row>
    <row r="13" spans="2:13" ht="30" customHeight="1" x14ac:dyDescent="0.25">
      <c r="C13" s="5" t="s">
        <v>698</v>
      </c>
      <c r="D13" s="37">
        <v>1</v>
      </c>
      <c r="E13" s="37">
        <v>1</v>
      </c>
      <c r="F13" s="37">
        <v>1</v>
      </c>
      <c r="G13" s="27" t="s">
        <v>445</v>
      </c>
      <c r="H13" s="37">
        <v>0</v>
      </c>
      <c r="I13" s="37">
        <v>0</v>
      </c>
      <c r="J13" s="37">
        <v>0</v>
      </c>
      <c r="K13" s="37">
        <v>0</v>
      </c>
      <c r="L13" s="37">
        <v>1</v>
      </c>
      <c r="M13" s="64">
        <v>0.5</v>
      </c>
    </row>
    <row r="14" spans="2:13" ht="15" customHeight="1" x14ac:dyDescent="0.25">
      <c r="B14" s="268" t="s">
        <v>699</v>
      </c>
      <c r="C14" s="268"/>
      <c r="D14" s="108"/>
      <c r="E14" s="108"/>
    </row>
    <row r="15" spans="2:13" x14ac:dyDescent="0.25">
      <c r="C15" s="50"/>
      <c r="D15" s="50"/>
      <c r="E15" s="50"/>
      <c r="F15" s="50"/>
    </row>
    <row r="16" spans="2:13" ht="16.5" customHeight="1" x14ac:dyDescent="0.25">
      <c r="B16" s="266" t="s">
        <v>700</v>
      </c>
      <c r="C16" s="267"/>
      <c r="D16" s="267"/>
      <c r="E16" s="267"/>
      <c r="F16" s="267"/>
      <c r="G16" s="267"/>
      <c r="H16" s="267"/>
      <c r="I16" s="267"/>
      <c r="J16" s="267"/>
      <c r="K16" s="267"/>
      <c r="L16" s="267"/>
      <c r="M16" s="267"/>
    </row>
    <row r="17" spans="2:14" ht="33" customHeight="1" x14ac:dyDescent="0.25">
      <c r="B17" s="263" t="s">
        <v>701</v>
      </c>
      <c r="C17" s="263"/>
      <c r="D17" s="54" t="s">
        <v>519</v>
      </c>
      <c r="E17" s="25" t="s">
        <v>521</v>
      </c>
      <c r="F17" s="25" t="s">
        <v>522</v>
      </c>
      <c r="G17" s="25" t="s">
        <v>523</v>
      </c>
      <c r="H17" s="25" t="s">
        <v>692</v>
      </c>
      <c r="I17" s="25" t="s">
        <v>525</v>
      </c>
      <c r="J17" s="25" t="s">
        <v>526</v>
      </c>
      <c r="K17" s="25" t="s">
        <v>527</v>
      </c>
      <c r="L17" s="25" t="s">
        <v>528</v>
      </c>
      <c r="M17" s="25" t="s">
        <v>520</v>
      </c>
      <c r="N17" s="25">
        <v>2022</v>
      </c>
    </row>
    <row r="18" spans="2:14" x14ac:dyDescent="0.25">
      <c r="C18" s="61" t="s">
        <v>702</v>
      </c>
      <c r="D18" s="60">
        <v>0</v>
      </c>
      <c r="E18" s="130">
        <v>0</v>
      </c>
      <c r="F18" s="60">
        <v>3</v>
      </c>
      <c r="G18" s="60">
        <v>72</v>
      </c>
      <c r="H18" s="60">
        <v>10</v>
      </c>
      <c r="I18" s="60">
        <v>10</v>
      </c>
      <c r="J18" s="60">
        <v>5</v>
      </c>
      <c r="K18" s="60">
        <v>3</v>
      </c>
      <c r="L18" s="60">
        <v>25</v>
      </c>
      <c r="M18" s="60">
        <v>45</v>
      </c>
      <c r="N18" s="67">
        <v>173</v>
      </c>
    </row>
    <row r="19" spans="2:14" x14ac:dyDescent="0.25">
      <c r="C19" s="61" t="s">
        <v>703</v>
      </c>
      <c r="D19" s="60">
        <v>0</v>
      </c>
      <c r="E19" s="60">
        <v>1</v>
      </c>
      <c r="F19" s="60">
        <v>2</v>
      </c>
      <c r="G19" s="60">
        <v>9</v>
      </c>
      <c r="H19" s="60">
        <v>0</v>
      </c>
      <c r="I19" s="60">
        <v>0</v>
      </c>
      <c r="J19" s="60">
        <v>1</v>
      </c>
      <c r="K19" s="60">
        <v>0</v>
      </c>
      <c r="L19" s="60">
        <v>4</v>
      </c>
      <c r="M19" s="60">
        <v>7</v>
      </c>
      <c r="N19" s="67">
        <v>24</v>
      </c>
    </row>
    <row r="20" spans="2:14" x14ac:dyDescent="0.25">
      <c r="C20" s="61" t="s">
        <v>704</v>
      </c>
      <c r="D20" s="60">
        <v>0</v>
      </c>
      <c r="E20" s="130">
        <v>0</v>
      </c>
      <c r="F20" s="60">
        <v>1</v>
      </c>
      <c r="G20" s="60">
        <v>3</v>
      </c>
      <c r="H20" s="60">
        <v>0</v>
      </c>
      <c r="I20" s="60">
        <v>4</v>
      </c>
      <c r="J20" s="60">
        <v>1</v>
      </c>
      <c r="K20" s="60">
        <v>3</v>
      </c>
      <c r="L20" s="60">
        <v>1</v>
      </c>
      <c r="M20" s="60">
        <v>0</v>
      </c>
      <c r="N20" s="67">
        <v>13</v>
      </c>
    </row>
    <row r="21" spans="2:14" x14ac:dyDescent="0.25">
      <c r="C21" s="61" t="s">
        <v>705</v>
      </c>
      <c r="D21" s="60">
        <v>0</v>
      </c>
      <c r="E21" s="130">
        <v>0</v>
      </c>
      <c r="F21" s="60">
        <v>0</v>
      </c>
      <c r="G21" s="60">
        <v>4</v>
      </c>
      <c r="H21" s="60">
        <v>0</v>
      </c>
      <c r="I21" s="60">
        <v>2</v>
      </c>
      <c r="J21" s="60">
        <v>0</v>
      </c>
      <c r="K21" s="60">
        <v>1</v>
      </c>
      <c r="L21" s="60">
        <v>0</v>
      </c>
      <c r="M21" s="60">
        <v>0</v>
      </c>
      <c r="N21" s="67">
        <v>7</v>
      </c>
    </row>
    <row r="22" spans="2:14" x14ac:dyDescent="0.25">
      <c r="C22" s="61" t="s">
        <v>706</v>
      </c>
      <c r="D22" s="60">
        <v>0</v>
      </c>
      <c r="E22" s="60">
        <v>1.44</v>
      </c>
      <c r="F22" s="60">
        <v>22.52</v>
      </c>
      <c r="G22" s="60">
        <v>11.94</v>
      </c>
      <c r="H22" s="60">
        <v>17.39</v>
      </c>
      <c r="I22" s="60">
        <v>5.03</v>
      </c>
      <c r="J22" s="60">
        <v>2.82</v>
      </c>
      <c r="K22" s="60">
        <v>3.88</v>
      </c>
      <c r="L22" s="60">
        <v>13.27</v>
      </c>
      <c r="M22" s="60">
        <v>26.54</v>
      </c>
      <c r="N22" s="67">
        <v>10.48</v>
      </c>
    </row>
    <row r="23" spans="2:14" x14ac:dyDescent="0.25">
      <c r="C23" s="61" t="s">
        <v>707</v>
      </c>
      <c r="D23" s="60">
        <v>0</v>
      </c>
      <c r="E23" s="60">
        <v>1.44</v>
      </c>
      <c r="F23" s="60">
        <v>11.26</v>
      </c>
      <c r="G23" s="60">
        <v>2.17</v>
      </c>
      <c r="H23" s="60">
        <v>0</v>
      </c>
      <c r="I23" s="60">
        <v>1.89</v>
      </c>
      <c r="J23" s="60">
        <v>0.8</v>
      </c>
      <c r="K23" s="60">
        <v>2.2200000000000002</v>
      </c>
      <c r="L23" s="60">
        <v>2.21</v>
      </c>
      <c r="M23" s="60">
        <v>3.57</v>
      </c>
      <c r="N23" s="67">
        <v>2.12</v>
      </c>
    </row>
    <row r="24" spans="2:14" x14ac:dyDescent="0.25">
      <c r="C24" s="61" t="s">
        <v>708</v>
      </c>
      <c r="D24" s="60">
        <v>0</v>
      </c>
      <c r="E24" s="130">
        <v>0</v>
      </c>
      <c r="F24" s="60">
        <v>0</v>
      </c>
      <c r="G24" s="60">
        <v>0.54</v>
      </c>
      <c r="H24" s="60">
        <v>0</v>
      </c>
      <c r="I24" s="60">
        <v>0.63</v>
      </c>
      <c r="J24" s="60">
        <v>0</v>
      </c>
      <c r="K24" s="60">
        <v>0.55000000000000004</v>
      </c>
      <c r="L24" s="60">
        <v>0</v>
      </c>
      <c r="M24" s="60">
        <v>0</v>
      </c>
      <c r="N24" s="67">
        <v>0.34</v>
      </c>
    </row>
    <row r="25" spans="2:14" x14ac:dyDescent="0.25">
      <c r="C25" s="61" t="s">
        <v>709</v>
      </c>
      <c r="D25" s="60">
        <v>0</v>
      </c>
      <c r="E25" s="60">
        <v>6</v>
      </c>
      <c r="F25" s="60">
        <v>0</v>
      </c>
      <c r="G25" s="60">
        <v>16</v>
      </c>
      <c r="H25" s="60">
        <v>0</v>
      </c>
      <c r="I25" s="60">
        <v>0</v>
      </c>
      <c r="J25" s="60">
        <v>0</v>
      </c>
      <c r="K25" s="60">
        <v>17</v>
      </c>
      <c r="L25" s="60">
        <v>10</v>
      </c>
      <c r="M25" s="60">
        <v>0</v>
      </c>
      <c r="N25" s="67">
        <v>49</v>
      </c>
    </row>
    <row r="26" spans="2:14" x14ac:dyDescent="0.25">
      <c r="C26" s="61" t="s">
        <v>710</v>
      </c>
      <c r="D26" s="60">
        <v>0</v>
      </c>
      <c r="E26" s="130">
        <v>0</v>
      </c>
      <c r="F26" s="60">
        <v>0</v>
      </c>
      <c r="G26" s="60">
        <v>13</v>
      </c>
      <c r="H26" s="60">
        <v>0</v>
      </c>
      <c r="I26" s="60">
        <v>0</v>
      </c>
      <c r="J26" s="60">
        <v>2</v>
      </c>
      <c r="K26" s="60">
        <v>3</v>
      </c>
      <c r="L26" s="60">
        <v>1</v>
      </c>
      <c r="M26" s="60">
        <v>0</v>
      </c>
      <c r="N26" s="67">
        <v>19</v>
      </c>
    </row>
    <row r="27" spans="2:14" x14ac:dyDescent="0.25">
      <c r="C27" s="61" t="s">
        <v>711</v>
      </c>
      <c r="D27" s="60">
        <v>0</v>
      </c>
      <c r="E27" s="60">
        <v>8.65</v>
      </c>
      <c r="F27" s="60">
        <v>0</v>
      </c>
      <c r="G27" s="60">
        <v>3.93</v>
      </c>
      <c r="H27" s="60">
        <v>0</v>
      </c>
      <c r="I27" s="60">
        <v>0</v>
      </c>
      <c r="J27" s="60">
        <v>0.8</v>
      </c>
      <c r="K27" s="60">
        <v>11.09</v>
      </c>
      <c r="L27" s="60">
        <v>4.8600000000000003</v>
      </c>
      <c r="M27" s="60">
        <v>0</v>
      </c>
      <c r="N27" s="67">
        <v>3.28</v>
      </c>
    </row>
    <row r="28" spans="2:14" x14ac:dyDescent="0.25">
      <c r="C28" s="61" t="s">
        <v>712</v>
      </c>
      <c r="D28" s="130">
        <v>0</v>
      </c>
      <c r="E28" s="130">
        <v>0</v>
      </c>
      <c r="F28" s="60">
        <v>0</v>
      </c>
      <c r="G28" s="60">
        <v>0</v>
      </c>
      <c r="H28" s="60">
        <v>0</v>
      </c>
      <c r="I28" s="60">
        <v>0</v>
      </c>
      <c r="J28" s="60">
        <v>0</v>
      </c>
      <c r="K28" s="60">
        <v>0</v>
      </c>
      <c r="M28" s="60">
        <v>0</v>
      </c>
      <c r="N28" s="67">
        <v>0</v>
      </c>
    </row>
    <row r="29" spans="2:14" x14ac:dyDescent="0.25">
      <c r="B29" s="48" t="s">
        <v>713</v>
      </c>
    </row>
    <row r="30" spans="2:14" x14ac:dyDescent="0.25">
      <c r="B30" s="189" t="s">
        <v>714</v>
      </c>
    </row>
    <row r="31" spans="2:14" x14ac:dyDescent="0.25">
      <c r="B31" s="189" t="s">
        <v>715</v>
      </c>
    </row>
    <row r="32" spans="2:14" x14ac:dyDescent="0.25">
      <c r="B32" s="189" t="s">
        <v>716</v>
      </c>
    </row>
    <row r="33" spans="2:15" ht="15" customHeight="1" x14ac:dyDescent="0.25">
      <c r="B33" s="189" t="s">
        <v>717</v>
      </c>
      <c r="G33" s="1"/>
      <c r="H33" s="1"/>
      <c r="I33" s="1"/>
      <c r="J33" s="1"/>
      <c r="K33" s="1"/>
      <c r="L33" s="1"/>
      <c r="M33" s="1"/>
      <c r="N33" s="1"/>
      <c r="O33" s="1"/>
    </row>
    <row r="34" spans="2:15" x14ac:dyDescent="0.25">
      <c r="B34" s="189" t="s">
        <v>718</v>
      </c>
    </row>
    <row r="35" spans="2:15" x14ac:dyDescent="0.25">
      <c r="B35" s="189" t="s">
        <v>719</v>
      </c>
    </row>
    <row r="36" spans="2:15" x14ac:dyDescent="0.25">
      <c r="B36" s="189" t="s">
        <v>720</v>
      </c>
    </row>
    <row r="37" spans="2:15" x14ac:dyDescent="0.25">
      <c r="B37" s="189" t="s">
        <v>721</v>
      </c>
    </row>
    <row r="38" spans="2:15" x14ac:dyDescent="0.25">
      <c r="B38" s="189" t="s">
        <v>722</v>
      </c>
    </row>
    <row r="39" spans="2:15" x14ac:dyDescent="0.25">
      <c r="B39" s="189" t="s">
        <v>723</v>
      </c>
    </row>
  </sheetData>
  <mergeCells count="3">
    <mergeCell ref="B16:M16"/>
    <mergeCell ref="B17:C17"/>
    <mergeCell ref="B14:C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9CA6B7FC8C20468A9A0AB1223CCF18" ma:contentTypeVersion="4" ma:contentTypeDescription="Create a new document." ma:contentTypeScope="" ma:versionID="192bdf61b6434dafa080798e50e9d962">
  <xsd:schema xmlns:xsd="http://www.w3.org/2001/XMLSchema" xmlns:xs="http://www.w3.org/2001/XMLSchema" xmlns:p="http://schemas.microsoft.com/office/2006/metadata/properties" xmlns:ns2="90fc5592-57fe-498a-92b3-fa26c5b3191f" xmlns:ns3="bdf6697b-8231-4c39-9a96-9675ead7629b" targetNamespace="http://schemas.microsoft.com/office/2006/metadata/properties" ma:root="true" ma:fieldsID="37d63af80ba663ee816c5c40f882547b" ns2:_="" ns3:_="">
    <xsd:import namespace="90fc5592-57fe-498a-92b3-fa26c5b3191f"/>
    <xsd:import namespace="bdf6697b-8231-4c39-9a96-9675ead762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fc5592-57fe-498a-92b3-fa26c5b319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f6697b-8231-4c39-9a96-9675ead7629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A7A34A-7995-47E3-878A-9FC7D409B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fc5592-57fe-498a-92b3-fa26c5b3191f"/>
    <ds:schemaRef ds:uri="bdf6697b-8231-4c39-9a96-9675ead762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AC0B9F-608B-48E3-A765-A812F91CD382}">
  <ds:schemaRefs>
    <ds:schemaRef ds:uri="http://schemas.microsoft.com/sharepoint/v3/contenttype/forms"/>
  </ds:schemaRefs>
</ds:datastoreItem>
</file>

<file path=customXml/itemProps3.xml><?xml version="1.0" encoding="utf-8"?>
<ds:datastoreItem xmlns:ds="http://schemas.openxmlformats.org/officeDocument/2006/customXml" ds:itemID="{77A375DC-E267-43B5-B46F-423FA0B6F50C}">
  <ds:schemaRefs>
    <ds:schemaRef ds:uri="http://purl.org/dc/terms/"/>
    <ds:schemaRef ds:uri="http://purl.org/dc/elements/1.1/"/>
    <ds:schemaRef ds:uri="http://schemas.microsoft.com/office/2006/documentManagement/types"/>
    <ds:schemaRef ds:uri="http://www.w3.org/XML/1998/namespace"/>
    <ds:schemaRef ds:uri="http://schemas.microsoft.com/office/2006/metadata/properties"/>
    <ds:schemaRef ds:uri="90fc5592-57fe-498a-92b3-fa26c5b3191f"/>
    <ds:schemaRef ds:uri="http://purl.org/dc/dcmitype/"/>
    <ds:schemaRef ds:uri="http://schemas.microsoft.com/office/infopath/2007/PartnerControls"/>
    <ds:schemaRef ds:uri="http://schemas.openxmlformats.org/package/2006/metadata/core-properties"/>
    <ds:schemaRef ds:uri="bdf6697b-8231-4c39-9a96-9675ead7629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Page</vt:lpstr>
      <vt:lpstr>GRI and SASB Index</vt:lpstr>
      <vt:lpstr>Performance Summary</vt:lpstr>
      <vt:lpstr>Workforce</vt:lpstr>
      <vt:lpstr>Energy and Emissions</vt:lpstr>
      <vt:lpstr>Water and Effluents</vt:lpstr>
      <vt:lpstr>Biodiversity</vt:lpstr>
      <vt:lpstr>Waste</vt:lpstr>
      <vt:lpstr>Health and Safety</vt:lpstr>
      <vt:lpstr>Proved and Probable Reserves</vt:lpstr>
      <vt:lpstr>Tailings Storage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Karina Nakandakari</dc:creator>
  <cp:keywords/>
  <dc:description/>
  <cp:lastModifiedBy>Karina Nakandakari</cp:lastModifiedBy>
  <cp:revision/>
  <dcterms:created xsi:type="dcterms:W3CDTF">2023-05-10T19:06:10Z</dcterms:created>
  <dcterms:modified xsi:type="dcterms:W3CDTF">2023-08-10T17:47:14Z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0x010100099CA6B7FC8C20468A9A0AB1223CCF18</vt:lpwstr>
  </property>
</Properties>
</file>